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Eduard CIUREA\MCI\APELURI 2022\Start Up - Relansare\"/>
    </mc:Choice>
  </mc:AlternateContent>
  <bookViews>
    <workbookView xWindow="0" yWindow="0" windowWidth="25200" windowHeight="11130" tabRatio="947" activeTab="4"/>
  </bookViews>
  <sheets>
    <sheet name="Buget_Cerere finantare" sheetId="25" r:id="rId1"/>
    <sheet name="Planul investitional" sheetId="26" r:id="rId2"/>
    <sheet name="Proiecții financiare investiție" sheetId="27" r:id="rId3"/>
    <sheet name="Rentabilitate investiției" sheetId="28" r:id="rId4"/>
    <sheet name="Sustenabilitate financiara" sheetId="29" r:id="rId5"/>
    <sheet name="LIST" sheetId="24" state="hidden" r:id="rId6"/>
  </sheets>
  <definedNames>
    <definedName name="TVA">LIST!$A$2:$B$3</definedName>
  </definedNames>
  <calcPr calcId="162913"/>
</workbook>
</file>

<file path=xl/calcChain.xml><?xml version="1.0" encoding="utf-8"?>
<calcChain xmlns="http://schemas.openxmlformats.org/spreadsheetml/2006/main">
  <c r="D17" i="28" l="1"/>
  <c r="E17" i="28"/>
  <c r="F17" i="28"/>
  <c r="H17" i="28"/>
  <c r="A58" i="26" l="1"/>
  <c r="B48" i="26" l="1"/>
  <c r="B47" i="26"/>
  <c r="B44" i="26"/>
  <c r="B41" i="26"/>
  <c r="B38" i="26"/>
  <c r="B35" i="26"/>
  <c r="B32" i="26"/>
  <c r="B29" i="26"/>
  <c r="B18" i="26"/>
  <c r="B10" i="26"/>
  <c r="E132" i="27"/>
  <c r="F132" i="27"/>
  <c r="G132" i="27"/>
  <c r="H132" i="27"/>
  <c r="I132" i="27"/>
  <c r="D132" i="27"/>
  <c r="D128" i="27" l="1"/>
  <c r="D127" i="27"/>
  <c r="D126" i="27"/>
  <c r="H126" i="29" l="1"/>
  <c r="G126" i="29"/>
  <c r="F126" i="29"/>
  <c r="E126" i="29"/>
  <c r="D126" i="29"/>
  <c r="C126" i="29"/>
  <c r="H125" i="29"/>
  <c r="G125" i="29"/>
  <c r="F125" i="29"/>
  <c r="E125" i="29"/>
  <c r="D125" i="29"/>
  <c r="C125" i="29"/>
  <c r="H124" i="29"/>
  <c r="G124" i="29"/>
  <c r="F124" i="29"/>
  <c r="E124" i="29"/>
  <c r="D124" i="29"/>
  <c r="C124" i="29"/>
  <c r="H123" i="29"/>
  <c r="G123" i="29"/>
  <c r="F123" i="29"/>
  <c r="E123" i="29"/>
  <c r="D123" i="29"/>
  <c r="C123" i="29"/>
  <c r="C122" i="29" s="1"/>
  <c r="C127" i="29" s="1"/>
  <c r="C128" i="29" s="1"/>
  <c r="C120" i="29"/>
  <c r="H116" i="29"/>
  <c r="G116" i="29"/>
  <c r="F116" i="29"/>
  <c r="E116" i="29"/>
  <c r="D116" i="29"/>
  <c r="D117" i="29" s="1"/>
  <c r="C116" i="29"/>
  <c r="H114" i="29"/>
  <c r="G114" i="29"/>
  <c r="F114" i="29"/>
  <c r="E114" i="29"/>
  <c r="D114" i="29"/>
  <c r="C114" i="29"/>
  <c r="H113" i="29"/>
  <c r="G113" i="29"/>
  <c r="F113" i="29"/>
  <c r="E113" i="29"/>
  <c r="E117" i="29" s="1"/>
  <c r="D113" i="29"/>
  <c r="C113" i="29"/>
  <c r="C111" i="29"/>
  <c r="H107" i="29"/>
  <c r="H111" i="29" s="1"/>
  <c r="G107" i="29"/>
  <c r="G111" i="29" s="1"/>
  <c r="F107" i="29"/>
  <c r="F111" i="29" s="1"/>
  <c r="E107" i="29"/>
  <c r="E111" i="29" s="1"/>
  <c r="D107" i="29"/>
  <c r="D111" i="29" s="1"/>
  <c r="D130" i="29" s="1"/>
  <c r="C107" i="29"/>
  <c r="H92" i="29"/>
  <c r="G92" i="29"/>
  <c r="F92" i="29"/>
  <c r="E92" i="29"/>
  <c r="D92" i="29"/>
  <c r="C92" i="29"/>
  <c r="H81" i="29"/>
  <c r="G81" i="29"/>
  <c r="F81" i="29"/>
  <c r="E81" i="29"/>
  <c r="E80" i="29" s="1"/>
  <c r="D81" i="29"/>
  <c r="D80" i="29" s="1"/>
  <c r="C81" i="29"/>
  <c r="C80" i="29" s="1"/>
  <c r="H80" i="29"/>
  <c r="G80" i="29"/>
  <c r="F80" i="29"/>
  <c r="H77" i="29"/>
  <c r="G77" i="29"/>
  <c r="F77" i="29"/>
  <c r="E77" i="29"/>
  <c r="D77" i="29"/>
  <c r="C77" i="29"/>
  <c r="H72" i="29"/>
  <c r="G72" i="29"/>
  <c r="F72" i="29"/>
  <c r="E72" i="29"/>
  <c r="D72" i="29"/>
  <c r="C72" i="29"/>
  <c r="H69" i="29"/>
  <c r="H62" i="29" s="1"/>
  <c r="H86" i="29" s="1"/>
  <c r="G69" i="29"/>
  <c r="F69" i="29"/>
  <c r="E69" i="29"/>
  <c r="D69" i="29"/>
  <c r="C69" i="29"/>
  <c r="H66" i="29"/>
  <c r="G66" i="29"/>
  <c r="F66" i="29"/>
  <c r="E66" i="29"/>
  <c r="D66" i="29"/>
  <c r="C66" i="29"/>
  <c r="H63" i="29"/>
  <c r="G63" i="29"/>
  <c r="F63" i="29"/>
  <c r="F62" i="29" s="1"/>
  <c r="F86" i="29" s="1"/>
  <c r="E63" i="29"/>
  <c r="E62" i="29" s="1"/>
  <c r="D63" i="29"/>
  <c r="C63" i="29"/>
  <c r="H55" i="29"/>
  <c r="G55" i="29"/>
  <c r="F55" i="29"/>
  <c r="E55" i="29"/>
  <c r="D55" i="29"/>
  <c r="D120" i="29" s="1"/>
  <c r="C55" i="29"/>
  <c r="H52" i="29"/>
  <c r="G52" i="29"/>
  <c r="F52" i="29"/>
  <c r="E52" i="29"/>
  <c r="D52" i="29"/>
  <c r="C52" i="29"/>
  <c r="H49" i="29"/>
  <c r="G49" i="29"/>
  <c r="F49" i="29"/>
  <c r="E49" i="29"/>
  <c r="D49" i="29"/>
  <c r="C49" i="29"/>
  <c r="H46" i="29"/>
  <c r="G46" i="29"/>
  <c r="F46" i="29"/>
  <c r="E46" i="29"/>
  <c r="D46" i="29"/>
  <c r="C46" i="29"/>
  <c r="H43" i="29"/>
  <c r="G43" i="29"/>
  <c r="F43" i="29"/>
  <c r="E43" i="29"/>
  <c r="E36" i="29" s="1"/>
  <c r="D43" i="29"/>
  <c r="D36" i="29" s="1"/>
  <c r="C43" i="29"/>
  <c r="C36" i="29" s="1"/>
  <c r="C60" i="29" s="1"/>
  <c r="H40" i="29"/>
  <c r="G40" i="29"/>
  <c r="F40" i="29"/>
  <c r="E40" i="29"/>
  <c r="D40" i="29"/>
  <c r="C40" i="29"/>
  <c r="H37" i="29"/>
  <c r="G37" i="29"/>
  <c r="F37" i="29"/>
  <c r="E37" i="29"/>
  <c r="D37" i="29"/>
  <c r="C37" i="29"/>
  <c r="G32" i="29"/>
  <c r="F32" i="29"/>
  <c r="E32" i="29"/>
  <c r="D32" i="29"/>
  <c r="H31" i="29"/>
  <c r="G31" i="29"/>
  <c r="F31" i="29"/>
  <c r="E31" i="29"/>
  <c r="D31" i="29"/>
  <c r="C31" i="29"/>
  <c r="H26" i="29"/>
  <c r="G26" i="29"/>
  <c r="F26" i="29"/>
  <c r="E26" i="29"/>
  <c r="D26" i="29"/>
  <c r="C26" i="29"/>
  <c r="C32" i="29" s="1"/>
  <c r="H16" i="29"/>
  <c r="H21" i="29" s="1"/>
  <c r="G16" i="29"/>
  <c r="G21" i="29" s="1"/>
  <c r="F16" i="29"/>
  <c r="F21" i="29" s="1"/>
  <c r="E16" i="29"/>
  <c r="E21" i="29" s="1"/>
  <c r="D16" i="29"/>
  <c r="D21" i="29" s="1"/>
  <c r="C16" i="29"/>
  <c r="C21" i="29" s="1"/>
  <c r="C14" i="29"/>
  <c r="H9" i="29"/>
  <c r="H14" i="29" s="1"/>
  <c r="G9" i="29"/>
  <c r="G14" i="29" s="1"/>
  <c r="F9" i="29"/>
  <c r="F14" i="29" s="1"/>
  <c r="E9" i="29"/>
  <c r="E14" i="29" s="1"/>
  <c r="D9" i="29"/>
  <c r="D14" i="29" s="1"/>
  <c r="D22" i="29" s="1"/>
  <c r="C9" i="29"/>
  <c r="D13" i="28"/>
  <c r="E13" i="28"/>
  <c r="F13" i="28"/>
  <c r="G13" i="28"/>
  <c r="H13" i="28"/>
  <c r="D12" i="28"/>
  <c r="E12" i="28"/>
  <c r="F12" i="28"/>
  <c r="H12" i="28"/>
  <c r="C12" i="28"/>
  <c r="D11" i="28"/>
  <c r="E11" i="28"/>
  <c r="F11" i="28"/>
  <c r="G11" i="28"/>
  <c r="H11" i="28"/>
  <c r="D60" i="28"/>
  <c r="E60" i="28" s="1"/>
  <c r="F60" i="28" s="1"/>
  <c r="G60" i="28" s="1"/>
  <c r="C60" i="28"/>
  <c r="B56" i="28"/>
  <c r="C53" i="28" s="1"/>
  <c r="E53" i="28" s="1"/>
  <c r="C39" i="28" l="1"/>
  <c r="E39" i="28" s="1"/>
  <c r="C46" i="28"/>
  <c r="E46" i="28" s="1"/>
  <c r="C47" i="28"/>
  <c r="E47" i="28" s="1"/>
  <c r="C42" i="28"/>
  <c r="E42" i="28" s="1"/>
  <c r="G122" i="29"/>
  <c r="G127" i="29" s="1"/>
  <c r="D122" i="29"/>
  <c r="D127" i="29" s="1"/>
  <c r="D128" i="29" s="1"/>
  <c r="E122" i="29"/>
  <c r="E127" i="29" s="1"/>
  <c r="F122" i="29"/>
  <c r="F127" i="29" s="1"/>
  <c r="D131" i="29"/>
  <c r="C62" i="29"/>
  <c r="C86" i="29" s="1"/>
  <c r="C87" i="29" s="1"/>
  <c r="F117" i="29"/>
  <c r="F131" i="29" s="1"/>
  <c r="E22" i="29"/>
  <c r="E33" i="29" s="1"/>
  <c r="G36" i="29"/>
  <c r="G60" i="29" s="1"/>
  <c r="G87" i="29" s="1"/>
  <c r="G94" i="29" s="1"/>
  <c r="G62" i="29"/>
  <c r="G86" i="29" s="1"/>
  <c r="D62" i="29"/>
  <c r="D86" i="29" s="1"/>
  <c r="F36" i="29"/>
  <c r="F60" i="29" s="1"/>
  <c r="F87" i="29" s="1"/>
  <c r="F94" i="29" s="1"/>
  <c r="G117" i="29"/>
  <c r="G131" i="29" s="1"/>
  <c r="F22" i="29"/>
  <c r="F33" i="29" s="1"/>
  <c r="H32" i="29"/>
  <c r="H33" i="29" s="1"/>
  <c r="H36" i="29"/>
  <c r="E86" i="29"/>
  <c r="C117" i="29"/>
  <c r="C118" i="29" s="1"/>
  <c r="C129" i="29" s="1"/>
  <c r="G22" i="29"/>
  <c r="E60" i="29"/>
  <c r="E87" i="29" s="1"/>
  <c r="E94" i="29" s="1"/>
  <c r="F120" i="29"/>
  <c r="H122" i="29"/>
  <c r="H127" i="29" s="1"/>
  <c r="H117" i="29"/>
  <c r="G120" i="29"/>
  <c r="G128" i="29" s="1"/>
  <c r="C22" i="29"/>
  <c r="C33" i="29" s="1"/>
  <c r="C93" i="29" s="1"/>
  <c r="H60" i="29"/>
  <c r="H87" i="29" s="1"/>
  <c r="H94" i="29" s="1"/>
  <c r="H120" i="29"/>
  <c r="H128" i="29" s="1"/>
  <c r="E93" i="29"/>
  <c r="H22" i="29"/>
  <c r="F128" i="29"/>
  <c r="F130" i="29"/>
  <c r="F132" i="29" s="1"/>
  <c r="F134" i="29" s="1"/>
  <c r="F118" i="29"/>
  <c r="G130" i="29"/>
  <c r="D33" i="29"/>
  <c r="H118" i="29"/>
  <c r="G33" i="29"/>
  <c r="D132" i="29"/>
  <c r="D134" i="29" s="1"/>
  <c r="E131" i="29"/>
  <c r="C131" i="29"/>
  <c r="E120" i="29"/>
  <c r="E128" i="29" s="1"/>
  <c r="D118" i="29"/>
  <c r="E118" i="29"/>
  <c r="C130" i="29"/>
  <c r="D60" i="29"/>
  <c r="D87" i="29" s="1"/>
  <c r="D94" i="29" s="1"/>
  <c r="C40" i="28"/>
  <c r="E40" i="28" s="1"/>
  <c r="D14" i="28"/>
  <c r="E14" i="28"/>
  <c r="H14" i="28"/>
  <c r="G62" i="28" s="1"/>
  <c r="H9" i="28" s="1"/>
  <c r="B9" i="28" s="1"/>
  <c r="F14" i="28"/>
  <c r="C48" i="28"/>
  <c r="E48" i="28" s="1"/>
  <c r="C54" i="28"/>
  <c r="E54" i="28" s="1"/>
  <c r="C30" i="28"/>
  <c r="E30" i="28" s="1"/>
  <c r="C55" i="28"/>
  <c r="E55" i="28" s="1"/>
  <c r="C31" i="28"/>
  <c r="E31" i="28" s="1"/>
  <c r="C34" i="28"/>
  <c r="E34" i="28" s="1"/>
  <c r="C50" i="28"/>
  <c r="E50" i="28" s="1"/>
  <c r="C26" i="28"/>
  <c r="E26" i="28" s="1"/>
  <c r="C32" i="28"/>
  <c r="E32" i="28" s="1"/>
  <c r="C38" i="28"/>
  <c r="E38" i="28" s="1"/>
  <c r="C25" i="28"/>
  <c r="C33" i="28"/>
  <c r="E33" i="28" s="1"/>
  <c r="C41" i="28"/>
  <c r="E41" i="28" s="1"/>
  <c r="C49" i="28"/>
  <c r="E49" i="28" s="1"/>
  <c r="C27" i="28"/>
  <c r="E27" i="28" s="1"/>
  <c r="C35" i="28"/>
  <c r="E35" i="28" s="1"/>
  <c r="C43" i="28"/>
  <c r="E43" i="28" s="1"/>
  <c r="C51" i="28"/>
  <c r="E51" i="28" s="1"/>
  <c r="C28" i="28"/>
  <c r="E28" i="28" s="1"/>
  <c r="C36" i="28"/>
  <c r="E36" i="28" s="1"/>
  <c r="C44" i="28"/>
  <c r="E44" i="28" s="1"/>
  <c r="C52" i="28"/>
  <c r="E52" i="28" s="1"/>
  <c r="C29" i="28"/>
  <c r="E29" i="28" s="1"/>
  <c r="C37" i="28"/>
  <c r="E37" i="28" s="1"/>
  <c r="C45" i="28"/>
  <c r="E45" i="28" s="1"/>
  <c r="D71" i="27"/>
  <c r="C71" i="27" s="1"/>
  <c r="E75" i="27"/>
  <c r="F75" i="27"/>
  <c r="G75" i="27"/>
  <c r="H75" i="27"/>
  <c r="I75" i="27"/>
  <c r="D75" i="27"/>
  <c r="E74" i="27"/>
  <c r="E131" i="27" s="1"/>
  <c r="E133" i="27" s="1"/>
  <c r="F74" i="27"/>
  <c r="F131" i="27" s="1"/>
  <c r="F133" i="27" s="1"/>
  <c r="G74" i="27"/>
  <c r="G131" i="27" s="1"/>
  <c r="G133" i="27" s="1"/>
  <c r="H74" i="27"/>
  <c r="H131" i="27" s="1"/>
  <c r="H133" i="27" s="1"/>
  <c r="H134" i="27" s="1"/>
  <c r="I74" i="27"/>
  <c r="I131" i="27" s="1"/>
  <c r="I133" i="27" s="1"/>
  <c r="I134" i="27" s="1"/>
  <c r="D74" i="27"/>
  <c r="D131" i="27" s="1"/>
  <c r="D70" i="27"/>
  <c r="D69" i="27"/>
  <c r="D89" i="27"/>
  <c r="D34" i="27"/>
  <c r="I139" i="27"/>
  <c r="H139" i="27"/>
  <c r="G139" i="27"/>
  <c r="F139" i="27"/>
  <c r="E139" i="27"/>
  <c r="D139" i="27"/>
  <c r="I138" i="27"/>
  <c r="H138" i="27"/>
  <c r="G138" i="27"/>
  <c r="F138" i="27"/>
  <c r="E138" i="27"/>
  <c r="D138" i="27"/>
  <c r="I137" i="27"/>
  <c r="H137" i="27"/>
  <c r="G137" i="27"/>
  <c r="F137" i="27"/>
  <c r="E137" i="27"/>
  <c r="D137" i="27"/>
  <c r="A136" i="27"/>
  <c r="I120" i="27"/>
  <c r="H120" i="27"/>
  <c r="G120" i="27"/>
  <c r="F120" i="27"/>
  <c r="E120" i="27"/>
  <c r="D120" i="27"/>
  <c r="I119" i="27"/>
  <c r="H119" i="27"/>
  <c r="G119" i="27"/>
  <c r="F119" i="27"/>
  <c r="E119" i="27"/>
  <c r="D119" i="27"/>
  <c r="I118" i="27"/>
  <c r="H118" i="27"/>
  <c r="G118" i="27"/>
  <c r="F118" i="27"/>
  <c r="E118" i="27"/>
  <c r="D118" i="27"/>
  <c r="I115" i="27"/>
  <c r="H115" i="27"/>
  <c r="G115" i="27"/>
  <c r="F115" i="27"/>
  <c r="E115" i="27"/>
  <c r="D115" i="27"/>
  <c r="I114" i="27"/>
  <c r="H114" i="27"/>
  <c r="G114" i="27"/>
  <c r="F114" i="27"/>
  <c r="E114" i="27"/>
  <c r="D114" i="27"/>
  <c r="I112" i="27"/>
  <c r="H112" i="27"/>
  <c r="G112" i="27"/>
  <c r="F112" i="27"/>
  <c r="E112" i="27"/>
  <c r="D112" i="27"/>
  <c r="I106" i="27"/>
  <c r="H106" i="27"/>
  <c r="G106" i="27"/>
  <c r="F106" i="27"/>
  <c r="E106" i="27"/>
  <c r="D106" i="27"/>
  <c r="I83" i="27"/>
  <c r="I84" i="27" s="1"/>
  <c r="H83" i="27"/>
  <c r="G83" i="27"/>
  <c r="G84" i="27" s="1"/>
  <c r="F83" i="27"/>
  <c r="F84" i="27" s="1"/>
  <c r="E83" i="27"/>
  <c r="E84" i="27" s="1"/>
  <c r="D83" i="27"/>
  <c r="C82" i="27"/>
  <c r="C81" i="27"/>
  <c r="C80" i="27"/>
  <c r="I64" i="27"/>
  <c r="H64" i="27"/>
  <c r="G64" i="27"/>
  <c r="F64" i="27"/>
  <c r="E64" i="27"/>
  <c r="D64" i="27"/>
  <c r="C63" i="27"/>
  <c r="C62" i="27"/>
  <c r="C61" i="27"/>
  <c r="C58" i="27"/>
  <c r="C57" i="27"/>
  <c r="I56" i="27"/>
  <c r="H56" i="27"/>
  <c r="G56" i="27"/>
  <c r="F56" i="27"/>
  <c r="E56" i="27"/>
  <c r="D56" i="27"/>
  <c r="C49" i="27"/>
  <c r="I32" i="27"/>
  <c r="H32" i="27"/>
  <c r="G32" i="27"/>
  <c r="F32" i="27"/>
  <c r="E32" i="27"/>
  <c r="D32" i="27"/>
  <c r="C31" i="27"/>
  <c r="C30" i="27"/>
  <c r="C29" i="27"/>
  <c r="C26" i="27"/>
  <c r="C25" i="27"/>
  <c r="C23" i="27"/>
  <c r="I24" i="27"/>
  <c r="H24" i="27"/>
  <c r="F24" i="27"/>
  <c r="E24" i="27"/>
  <c r="D24" i="27"/>
  <c r="C17" i="27"/>
  <c r="G12" i="27"/>
  <c r="A45" i="26"/>
  <c r="A42" i="26"/>
  <c r="A39" i="26"/>
  <c r="A36" i="26"/>
  <c r="A33" i="26"/>
  <c r="A30" i="26"/>
  <c r="A19" i="26"/>
  <c r="A11" i="26"/>
  <c r="A6" i="26"/>
  <c r="C47" i="26"/>
  <c r="E46" i="26"/>
  <c r="E47" i="26" s="1"/>
  <c r="D47" i="26" s="1"/>
  <c r="D46" i="26"/>
  <c r="C46" i="26"/>
  <c r="B46" i="26"/>
  <c r="A46" i="26"/>
  <c r="B45" i="26"/>
  <c r="C44" i="26"/>
  <c r="E43" i="26"/>
  <c r="E44" i="26" s="1"/>
  <c r="D44" i="26" s="1"/>
  <c r="D43" i="26"/>
  <c r="C43" i="26"/>
  <c r="B43" i="26"/>
  <c r="A43" i="26"/>
  <c r="B42" i="26"/>
  <c r="B40" i="26"/>
  <c r="A40" i="26"/>
  <c r="B39" i="26"/>
  <c r="E37" i="26"/>
  <c r="E38" i="26" s="1"/>
  <c r="C38" i="26"/>
  <c r="C37" i="26"/>
  <c r="B37" i="26"/>
  <c r="A37" i="26"/>
  <c r="B36" i="26"/>
  <c r="C35" i="26"/>
  <c r="E34" i="26"/>
  <c r="C34" i="26"/>
  <c r="B34" i="26"/>
  <c r="A34" i="26"/>
  <c r="B33" i="26"/>
  <c r="E31" i="26"/>
  <c r="E32" i="26" s="1"/>
  <c r="C32" i="26"/>
  <c r="C31" i="26"/>
  <c r="B31" i="26"/>
  <c r="A31" i="26"/>
  <c r="B30" i="26"/>
  <c r="E21" i="26"/>
  <c r="E22" i="26"/>
  <c r="E23" i="26"/>
  <c r="E24" i="26"/>
  <c r="E25" i="26"/>
  <c r="E26" i="26"/>
  <c r="E27" i="26"/>
  <c r="E28" i="26"/>
  <c r="E20" i="26"/>
  <c r="C29" i="26"/>
  <c r="C21" i="26"/>
  <c r="C22" i="26"/>
  <c r="C23" i="26"/>
  <c r="C24" i="26"/>
  <c r="C25" i="26"/>
  <c r="C26" i="26"/>
  <c r="C27" i="26"/>
  <c r="C28" i="26"/>
  <c r="C20" i="26"/>
  <c r="A21" i="26"/>
  <c r="B21" i="26"/>
  <c r="A22" i="26"/>
  <c r="B22" i="26"/>
  <c r="A23" i="26"/>
  <c r="B23" i="26"/>
  <c r="A24" i="26"/>
  <c r="B24" i="26"/>
  <c r="A25" i="26"/>
  <c r="B25" i="26"/>
  <c r="A26" i="26"/>
  <c r="B26" i="26"/>
  <c r="A27" i="26"/>
  <c r="B27" i="26"/>
  <c r="A28" i="26"/>
  <c r="B28" i="26"/>
  <c r="B20" i="26"/>
  <c r="A20" i="26"/>
  <c r="B19" i="26"/>
  <c r="E13" i="26"/>
  <c r="E15" i="26"/>
  <c r="E16" i="26"/>
  <c r="E17" i="26"/>
  <c r="E12" i="26"/>
  <c r="C13" i="26"/>
  <c r="C15" i="26"/>
  <c r="C16" i="26"/>
  <c r="C17" i="26"/>
  <c r="C12" i="26"/>
  <c r="A13" i="26"/>
  <c r="B13" i="26"/>
  <c r="A14" i="26"/>
  <c r="B14" i="26"/>
  <c r="A15" i="26"/>
  <c r="B15" i="26"/>
  <c r="A16" i="26"/>
  <c r="B16" i="26"/>
  <c r="A17" i="26"/>
  <c r="B17" i="26"/>
  <c r="B12" i="26"/>
  <c r="A12" i="26"/>
  <c r="B11" i="26"/>
  <c r="B6" i="26"/>
  <c r="E8" i="26"/>
  <c r="E9" i="26"/>
  <c r="C8" i="26"/>
  <c r="C9" i="26"/>
  <c r="B7" i="26"/>
  <c r="B8" i="26"/>
  <c r="B9" i="26"/>
  <c r="A8" i="26"/>
  <c r="A9" i="26"/>
  <c r="A7" i="26"/>
  <c r="G43" i="25"/>
  <c r="F43" i="25"/>
  <c r="H43" i="25" s="1"/>
  <c r="D43" i="25"/>
  <c r="C43" i="25"/>
  <c r="H42" i="25"/>
  <c r="E42" i="25"/>
  <c r="I42" i="25" s="1"/>
  <c r="G40" i="25"/>
  <c r="F40" i="25"/>
  <c r="H40" i="25" s="1"/>
  <c r="D40" i="25"/>
  <c r="E40" i="25" s="1"/>
  <c r="C40" i="25"/>
  <c r="H39" i="25"/>
  <c r="E39" i="25"/>
  <c r="G31" i="25"/>
  <c r="F31" i="25"/>
  <c r="D31" i="25"/>
  <c r="C31" i="25"/>
  <c r="G28" i="25"/>
  <c r="G24" i="25"/>
  <c r="F24" i="25"/>
  <c r="F28" i="25" s="1"/>
  <c r="D24" i="25"/>
  <c r="C24" i="25"/>
  <c r="H20" i="25"/>
  <c r="H21" i="25"/>
  <c r="H22" i="25"/>
  <c r="H23" i="25"/>
  <c r="E20" i="25"/>
  <c r="E21" i="25"/>
  <c r="E22" i="25"/>
  <c r="E23" i="25"/>
  <c r="I23" i="25" s="1"/>
  <c r="D19" i="25"/>
  <c r="D28" i="25" s="1"/>
  <c r="C19" i="25"/>
  <c r="H15" i="25"/>
  <c r="H16" i="25"/>
  <c r="E15" i="25"/>
  <c r="E16" i="25"/>
  <c r="I16" i="25" s="1"/>
  <c r="G14" i="25"/>
  <c r="G17" i="25" s="1"/>
  <c r="F14" i="25"/>
  <c r="H14" i="25" s="1"/>
  <c r="D14" i="25"/>
  <c r="D17" i="25" s="1"/>
  <c r="C14" i="25"/>
  <c r="H12" i="25"/>
  <c r="H13" i="25"/>
  <c r="H7" i="25"/>
  <c r="E7" i="25"/>
  <c r="E12" i="25"/>
  <c r="E13" i="25"/>
  <c r="I39" i="25" l="1"/>
  <c r="D129" i="29"/>
  <c r="G132" i="29"/>
  <c r="G134" i="29" s="1"/>
  <c r="F129" i="29"/>
  <c r="E130" i="29"/>
  <c r="E132" i="29" s="1"/>
  <c r="E134" i="29" s="1"/>
  <c r="E88" i="29"/>
  <c r="E96" i="29"/>
  <c r="H131" i="29"/>
  <c r="H130" i="29"/>
  <c r="H132" i="29" s="1"/>
  <c r="H134" i="29" s="1"/>
  <c r="H129" i="29"/>
  <c r="E129" i="29"/>
  <c r="G118" i="29"/>
  <c r="G129" i="29" s="1"/>
  <c r="C94" i="29"/>
  <c r="C96" i="29" s="1"/>
  <c r="C98" i="29" s="1"/>
  <c r="C88" i="29"/>
  <c r="G93" i="29"/>
  <c r="G96" i="29" s="1"/>
  <c r="G88" i="29"/>
  <c r="F88" i="29"/>
  <c r="F93" i="29"/>
  <c r="F96" i="29" s="1"/>
  <c r="H93" i="29"/>
  <c r="H96" i="29" s="1"/>
  <c r="H88" i="29"/>
  <c r="D93" i="29"/>
  <c r="D96" i="29" s="1"/>
  <c r="D88" i="29"/>
  <c r="C132" i="29"/>
  <c r="C134" i="29" s="1"/>
  <c r="C56" i="28"/>
  <c r="E25" i="28"/>
  <c r="E56" i="28" s="1"/>
  <c r="C56" i="27"/>
  <c r="H105" i="27"/>
  <c r="I105" i="27"/>
  <c r="F134" i="27"/>
  <c r="C128" i="27"/>
  <c r="C112" i="27"/>
  <c r="G111" i="27"/>
  <c r="H121" i="27"/>
  <c r="C83" i="27"/>
  <c r="E44" i="27"/>
  <c r="H84" i="27"/>
  <c r="I111" i="27"/>
  <c r="G121" i="27"/>
  <c r="G107" i="27"/>
  <c r="F113" i="27"/>
  <c r="F109" i="27"/>
  <c r="F100" i="27"/>
  <c r="I53" i="27"/>
  <c r="C114" i="27"/>
  <c r="C64" i="27"/>
  <c r="F121" i="27"/>
  <c r="F98" i="27"/>
  <c r="C54" i="27"/>
  <c r="E134" i="27"/>
  <c r="C10" i="27"/>
  <c r="E53" i="27"/>
  <c r="C132" i="27"/>
  <c r="E98" i="27"/>
  <c r="I100" i="27"/>
  <c r="H12" i="27"/>
  <c r="D99" i="27"/>
  <c r="I121" i="27"/>
  <c r="C127" i="27"/>
  <c r="H140" i="27"/>
  <c r="E21" i="27"/>
  <c r="E27" i="27" s="1"/>
  <c r="C42" i="27"/>
  <c r="E99" i="27"/>
  <c r="G108" i="27"/>
  <c r="G24" i="27"/>
  <c r="G113" i="27" s="1"/>
  <c r="C16" i="27"/>
  <c r="I104" i="27"/>
  <c r="E121" i="27"/>
  <c r="H108" i="27"/>
  <c r="C120" i="27"/>
  <c r="D72" i="27"/>
  <c r="C72" i="27" s="1"/>
  <c r="C9" i="27"/>
  <c r="C18" i="27"/>
  <c r="D44" i="27"/>
  <c r="C43" i="27"/>
  <c r="C50" i="27"/>
  <c r="H109" i="27"/>
  <c r="G140" i="27"/>
  <c r="G141" i="27" s="1"/>
  <c r="H44" i="27"/>
  <c r="E107" i="27"/>
  <c r="I109" i="27"/>
  <c r="F107" i="27"/>
  <c r="C15" i="27"/>
  <c r="G98" i="27"/>
  <c r="C47" i="27"/>
  <c r="H98" i="27"/>
  <c r="E104" i="27"/>
  <c r="H107" i="27"/>
  <c r="C138" i="27"/>
  <c r="I12" i="27"/>
  <c r="F21" i="27"/>
  <c r="I44" i="27"/>
  <c r="F53" i="27"/>
  <c r="F59" i="27" s="1"/>
  <c r="I107" i="27"/>
  <c r="E111" i="27"/>
  <c r="I98" i="27"/>
  <c r="F140" i="27"/>
  <c r="F141" i="27" s="1"/>
  <c r="G21" i="27"/>
  <c r="C19" i="27"/>
  <c r="G53" i="27"/>
  <c r="G59" i="27" s="1"/>
  <c r="D108" i="27"/>
  <c r="C75" i="27"/>
  <c r="H21" i="27"/>
  <c r="H27" i="27" s="1"/>
  <c r="H53" i="27"/>
  <c r="E108" i="27"/>
  <c r="C70" i="27"/>
  <c r="F12" i="27"/>
  <c r="D121" i="27"/>
  <c r="F108" i="27"/>
  <c r="H111" i="27"/>
  <c r="C118" i="27"/>
  <c r="D129" i="27"/>
  <c r="I140" i="27"/>
  <c r="I141" i="27" s="1"/>
  <c r="I143" i="27" s="1"/>
  <c r="F44" i="27"/>
  <c r="C48" i="27"/>
  <c r="C106" i="27"/>
  <c r="C139" i="27"/>
  <c r="G99" i="27"/>
  <c r="E105" i="27"/>
  <c r="D113" i="27"/>
  <c r="H99" i="27"/>
  <c r="F105" i="27"/>
  <c r="I108" i="27"/>
  <c r="G105" i="27"/>
  <c r="C52" i="27"/>
  <c r="G109" i="27"/>
  <c r="C11" i="27"/>
  <c r="C20" i="27"/>
  <c r="E109" i="27"/>
  <c r="D140" i="27"/>
  <c r="D141" i="27" s="1"/>
  <c r="E100" i="27"/>
  <c r="C115" i="27"/>
  <c r="C119" i="27"/>
  <c r="E140" i="27"/>
  <c r="E141" i="27" s="1"/>
  <c r="D133" i="27"/>
  <c r="C133" i="27" s="1"/>
  <c r="C131" i="27"/>
  <c r="D100" i="27"/>
  <c r="E12" i="27"/>
  <c r="D76" i="27"/>
  <c r="D105" i="27"/>
  <c r="C126" i="27"/>
  <c r="E76" i="27"/>
  <c r="E77" i="27" s="1"/>
  <c r="C137" i="27"/>
  <c r="D21" i="27"/>
  <c r="C51" i="27"/>
  <c r="F76" i="27"/>
  <c r="G100" i="27"/>
  <c r="D111" i="27"/>
  <c r="H113" i="27"/>
  <c r="G76" i="27"/>
  <c r="G77" i="27" s="1"/>
  <c r="H100" i="27"/>
  <c r="C41" i="27"/>
  <c r="I113" i="27"/>
  <c r="H76" i="27"/>
  <c r="D84" i="27"/>
  <c r="F111" i="27"/>
  <c r="C69" i="27"/>
  <c r="I76" i="27"/>
  <c r="D104" i="27"/>
  <c r="F99" i="27"/>
  <c r="D107" i="27"/>
  <c r="D12" i="27"/>
  <c r="I21" i="27"/>
  <c r="I27" i="27" s="1"/>
  <c r="F104" i="27"/>
  <c r="G104" i="27"/>
  <c r="C32" i="27"/>
  <c r="G44" i="27"/>
  <c r="D53" i="27"/>
  <c r="C74" i="27"/>
  <c r="D98" i="27"/>
  <c r="I99" i="27"/>
  <c r="H104" i="27"/>
  <c r="C22" i="27"/>
  <c r="D109" i="27"/>
  <c r="D8" i="26"/>
  <c r="C28" i="25"/>
  <c r="E43" i="25"/>
  <c r="I43" i="25" s="1"/>
  <c r="F17" i="25"/>
  <c r="E14" i="25"/>
  <c r="I14" i="25" s="1"/>
  <c r="I40" i="25"/>
  <c r="C41" i="26" s="1"/>
  <c r="I15" i="25"/>
  <c r="C17" i="25"/>
  <c r="I22" i="25"/>
  <c r="I21" i="25"/>
  <c r="I7" i="25"/>
  <c r="I20" i="25"/>
  <c r="I13" i="25"/>
  <c r="I12" i="25"/>
  <c r="H141" i="27" l="1"/>
  <c r="H143" i="27" s="1"/>
  <c r="G12" i="28"/>
  <c r="E40" i="26"/>
  <c r="C40" i="26"/>
  <c r="D97" i="29"/>
  <c r="D98" i="29" s="1"/>
  <c r="E97" i="29"/>
  <c r="E98" i="29"/>
  <c r="F97" i="29" s="1"/>
  <c r="F98" i="29" s="1"/>
  <c r="G97" i="29" s="1"/>
  <c r="G98" i="29" s="1"/>
  <c r="H97" i="29" s="1"/>
  <c r="H98" i="29" s="1"/>
  <c r="B66" i="28"/>
  <c r="B68" i="28" s="1"/>
  <c r="E101" i="27"/>
  <c r="D8" i="28" s="1"/>
  <c r="D10" i="28" s="1"/>
  <c r="D15" i="28" s="1"/>
  <c r="I28" i="27"/>
  <c r="I33" i="27" s="1"/>
  <c r="C141" i="27"/>
  <c r="C129" i="27"/>
  <c r="C121" i="27"/>
  <c r="C108" i="27"/>
  <c r="F110" i="27"/>
  <c r="F27" i="27"/>
  <c r="F28" i="27" s="1"/>
  <c r="F33" i="27" s="1"/>
  <c r="H28" i="27"/>
  <c r="H33" i="27" s="1"/>
  <c r="C140" i="27"/>
  <c r="C84" i="27"/>
  <c r="G27" i="27"/>
  <c r="G28" i="27" s="1"/>
  <c r="G33" i="27" s="1"/>
  <c r="I101" i="27"/>
  <c r="H8" i="28" s="1"/>
  <c r="H10" i="28" s="1"/>
  <c r="H15" i="28" s="1"/>
  <c r="H101" i="27"/>
  <c r="G8" i="28" s="1"/>
  <c r="G10" i="28" s="1"/>
  <c r="D101" i="27"/>
  <c r="C8" i="28" s="1"/>
  <c r="F101" i="27"/>
  <c r="E8" i="28" s="1"/>
  <c r="E10" i="28" s="1"/>
  <c r="E15" i="28" s="1"/>
  <c r="G134" i="27"/>
  <c r="G143" i="27" s="1"/>
  <c r="F77" i="27"/>
  <c r="F85" i="27" s="1"/>
  <c r="C107" i="27"/>
  <c r="C99" i="27"/>
  <c r="G110" i="27"/>
  <c r="I77" i="27"/>
  <c r="I85" i="27" s="1"/>
  <c r="E110" i="27"/>
  <c r="H77" i="27"/>
  <c r="H85" i="27" s="1"/>
  <c r="F143" i="27"/>
  <c r="E14" i="26"/>
  <c r="E18" i="26" s="1"/>
  <c r="C14" i="26"/>
  <c r="D77" i="27"/>
  <c r="D85" i="27" s="1"/>
  <c r="H110" i="27"/>
  <c r="C109" i="27"/>
  <c r="E85" i="27"/>
  <c r="F60" i="27"/>
  <c r="F65" i="27" s="1"/>
  <c r="C105" i="27"/>
  <c r="E143" i="27"/>
  <c r="G85" i="27"/>
  <c r="G101" i="27"/>
  <c r="F8" i="28" s="1"/>
  <c r="F10" i="28" s="1"/>
  <c r="F15" i="28" s="1"/>
  <c r="G60" i="27"/>
  <c r="C76" i="27"/>
  <c r="C111" i="27"/>
  <c r="E113" i="27"/>
  <c r="C113" i="27" s="1"/>
  <c r="C12" i="27"/>
  <c r="D134" i="27"/>
  <c r="C44" i="27"/>
  <c r="I110" i="27"/>
  <c r="C100" i="27"/>
  <c r="C53" i="27"/>
  <c r="D110" i="27"/>
  <c r="D59" i="27"/>
  <c r="C104" i="27"/>
  <c r="C98" i="27"/>
  <c r="D27" i="27"/>
  <c r="C21" i="27"/>
  <c r="C24" i="27"/>
  <c r="I59" i="27"/>
  <c r="E28" i="27"/>
  <c r="E33" i="27" s="1"/>
  <c r="E59" i="27"/>
  <c r="H59" i="27"/>
  <c r="G17" i="28" l="1"/>
  <c r="B12" i="28"/>
  <c r="G14" i="28"/>
  <c r="G15" i="28"/>
  <c r="G16" i="28" s="1"/>
  <c r="E41" i="26"/>
  <c r="D41" i="26" s="1"/>
  <c r="D40" i="26"/>
  <c r="C100" i="29"/>
  <c r="C68" i="28"/>
  <c r="G61" i="28"/>
  <c r="H16" i="28"/>
  <c r="F16" i="28"/>
  <c r="E61" i="28"/>
  <c r="E63" i="28" s="1"/>
  <c r="C61" i="28"/>
  <c r="C63" i="28" s="1"/>
  <c r="D16" i="28"/>
  <c r="E16" i="28"/>
  <c r="D61" i="28"/>
  <c r="D63" i="28" s="1"/>
  <c r="C10" i="28"/>
  <c r="B8" i="28"/>
  <c r="F116" i="27"/>
  <c r="C27" i="27"/>
  <c r="G116" i="27"/>
  <c r="C101" i="27"/>
  <c r="C85" i="27"/>
  <c r="F117" i="27"/>
  <c r="C77" i="27"/>
  <c r="C110" i="27"/>
  <c r="I116" i="27"/>
  <c r="I60" i="27"/>
  <c r="H116" i="27"/>
  <c r="H60" i="27"/>
  <c r="G117" i="27"/>
  <c r="G65" i="27"/>
  <c r="E116" i="27"/>
  <c r="E60" i="27"/>
  <c r="D28" i="27"/>
  <c r="C59" i="27"/>
  <c r="D116" i="27"/>
  <c r="C11" i="28" s="1"/>
  <c r="D60" i="27"/>
  <c r="F88" i="27"/>
  <c r="F122" i="27"/>
  <c r="F146" i="27" s="1"/>
  <c r="D143" i="27"/>
  <c r="C143" i="27" s="1"/>
  <c r="C134" i="27"/>
  <c r="F61" i="28" l="1"/>
  <c r="F63" i="28" s="1"/>
  <c r="C69" i="28"/>
  <c r="G63" i="28"/>
  <c r="B69" i="28"/>
  <c r="D68" i="28"/>
  <c r="E68" i="28" s="1"/>
  <c r="E69" i="28" s="1"/>
  <c r="B10" i="28"/>
  <c r="B11" i="28"/>
  <c r="D65" i="27"/>
  <c r="C60" i="27"/>
  <c r="D117" i="27"/>
  <c r="C116" i="27"/>
  <c r="I117" i="27"/>
  <c r="I65" i="27"/>
  <c r="E65" i="27"/>
  <c r="E117" i="27"/>
  <c r="G88" i="27"/>
  <c r="G122" i="27"/>
  <c r="G146" i="27" s="1"/>
  <c r="H117" i="27"/>
  <c r="H65" i="27"/>
  <c r="C28" i="27"/>
  <c r="D33" i="27"/>
  <c r="D69" i="28" l="1"/>
  <c r="F68" i="28"/>
  <c r="F69" i="28" s="1"/>
  <c r="C117" i="27"/>
  <c r="H122" i="27"/>
  <c r="H146" i="27" s="1"/>
  <c r="H88" i="27"/>
  <c r="D88" i="27"/>
  <c r="C65" i="27"/>
  <c r="D122" i="27"/>
  <c r="D35" i="27"/>
  <c r="E34" i="27" s="1"/>
  <c r="E35" i="27" s="1"/>
  <c r="F34" i="27" s="1"/>
  <c r="F35" i="27" s="1"/>
  <c r="G34" i="27" s="1"/>
  <c r="G35" i="27" s="1"/>
  <c r="H34" i="27" s="1"/>
  <c r="H35" i="27" s="1"/>
  <c r="I34" i="27" s="1"/>
  <c r="I35" i="27" s="1"/>
  <c r="C33" i="27"/>
  <c r="I122" i="27"/>
  <c r="I146" i="27" s="1"/>
  <c r="I88" i="27"/>
  <c r="E88" i="27"/>
  <c r="E122" i="27"/>
  <c r="E146" i="27" s="1"/>
  <c r="G68" i="28" l="1"/>
  <c r="G69" i="28" s="1"/>
  <c r="C88" i="27"/>
  <c r="D90" i="27"/>
  <c r="E89" i="27" s="1"/>
  <c r="E90" i="27" s="1"/>
  <c r="F89" i="27" s="1"/>
  <c r="F90" i="27" s="1"/>
  <c r="G89" i="27" s="1"/>
  <c r="G90" i="27" s="1"/>
  <c r="H89" i="27" s="1"/>
  <c r="H90" i="27" s="1"/>
  <c r="I89" i="27" s="1"/>
  <c r="I90" i="27" s="1"/>
  <c r="C122" i="27"/>
  <c r="D146" i="27"/>
  <c r="C146" i="27" s="1"/>
  <c r="H68" i="28" l="1"/>
  <c r="H69" i="28" s="1"/>
  <c r="C64" i="26"/>
  <c r="C65" i="26"/>
  <c r="C63" i="26"/>
  <c r="I66" i="26"/>
  <c r="H66" i="26"/>
  <c r="G66" i="26"/>
  <c r="F66" i="26"/>
  <c r="E66" i="26"/>
  <c r="D66" i="26"/>
  <c r="D63" i="26"/>
  <c r="E55" i="26"/>
  <c r="D37" i="26"/>
  <c r="E35" i="26"/>
  <c r="D34" i="26"/>
  <c r="D31" i="26"/>
  <c r="E29" i="26"/>
  <c r="D28" i="26"/>
  <c r="D27" i="26"/>
  <c r="D26" i="26"/>
  <c r="D21" i="26"/>
  <c r="D20" i="26"/>
  <c r="D12" i="26"/>
  <c r="D9" i="26"/>
  <c r="G46" i="25"/>
  <c r="F46" i="25"/>
  <c r="D46" i="25"/>
  <c r="C46" i="25"/>
  <c r="E46" i="25" s="1"/>
  <c r="H45" i="25"/>
  <c r="E45" i="25"/>
  <c r="G37" i="25"/>
  <c r="F37" i="25"/>
  <c r="D37" i="25"/>
  <c r="C37" i="25"/>
  <c r="E37" i="25" s="1"/>
  <c r="H36" i="25"/>
  <c r="E36" i="25"/>
  <c r="G34" i="25"/>
  <c r="F34" i="25"/>
  <c r="D34" i="25"/>
  <c r="C34" i="25"/>
  <c r="H33" i="25"/>
  <c r="E33" i="25"/>
  <c r="H30" i="25"/>
  <c r="E30" i="25"/>
  <c r="H27" i="25"/>
  <c r="E27" i="25"/>
  <c r="H26" i="25"/>
  <c r="E26" i="25"/>
  <c r="H25" i="25"/>
  <c r="E25" i="25"/>
  <c r="H24" i="25"/>
  <c r="E24" i="25"/>
  <c r="H19" i="25"/>
  <c r="E19" i="25"/>
  <c r="E17" i="25"/>
  <c r="H11" i="25"/>
  <c r="E11" i="25"/>
  <c r="G9" i="25"/>
  <c r="G47" i="25" s="1"/>
  <c r="F9" i="25"/>
  <c r="F47" i="25" s="1"/>
  <c r="D9" i="25"/>
  <c r="D47" i="25" s="1"/>
  <c r="C9" i="25"/>
  <c r="C47" i="25" s="1"/>
  <c r="H8" i="25"/>
  <c r="E8" i="25"/>
  <c r="H6" i="25"/>
  <c r="E6" i="25"/>
  <c r="C54" i="26" l="1"/>
  <c r="E54" i="26"/>
  <c r="I68" i="28"/>
  <c r="I69" i="28" s="1"/>
  <c r="C66" i="26"/>
  <c r="I6" i="25"/>
  <c r="E9" i="25"/>
  <c r="E34" i="25"/>
  <c r="H28" i="25"/>
  <c r="H46" i="25"/>
  <c r="I46" i="25" s="1"/>
  <c r="I24" i="25"/>
  <c r="H34" i="25"/>
  <c r="I34" i="25" s="1"/>
  <c r="I8" i="25"/>
  <c r="I25" i="25"/>
  <c r="I27" i="25"/>
  <c r="H37" i="25"/>
  <c r="I37" i="25" s="1"/>
  <c r="H17" i="25"/>
  <c r="I17" i="25" s="1"/>
  <c r="C18" i="26" s="1"/>
  <c r="D18" i="26" s="1"/>
  <c r="I36" i="25"/>
  <c r="I11" i="25"/>
  <c r="E28" i="25"/>
  <c r="I33" i="25"/>
  <c r="I45" i="25"/>
  <c r="I19" i="25"/>
  <c r="I30" i="25"/>
  <c r="I26" i="25"/>
  <c r="D32" i="26"/>
  <c r="D35" i="26"/>
  <c r="D29" i="26"/>
  <c r="D38" i="26"/>
  <c r="H9" i="25"/>
  <c r="H47" i="25" s="1"/>
  <c r="E31" i="25"/>
  <c r="H31" i="25"/>
  <c r="C13" i="28" l="1"/>
  <c r="D54" i="26"/>
  <c r="E7" i="26"/>
  <c r="C7" i="26"/>
  <c r="J68" i="28"/>
  <c r="J69" i="28" s="1"/>
  <c r="E47" i="25"/>
  <c r="I28" i="25"/>
  <c r="C56" i="25"/>
  <c r="C54" i="25" s="1"/>
  <c r="C55" i="26" s="1"/>
  <c r="D55" i="26" s="1"/>
  <c r="I31" i="25"/>
  <c r="I9" i="25"/>
  <c r="C10" i="26" s="1"/>
  <c r="D7" i="26" l="1"/>
  <c r="E10" i="26"/>
  <c r="D10" i="26" s="1"/>
  <c r="B13" i="28"/>
  <c r="C14" i="28"/>
  <c r="K68" i="28"/>
  <c r="K69" i="28" s="1"/>
  <c r="I47" i="25"/>
  <c r="C53" i="26" s="1"/>
  <c r="C52" i="25"/>
  <c r="B14" i="28" l="1"/>
  <c r="C15" i="28"/>
  <c r="B72" i="28"/>
  <c r="B73" i="28" s="1"/>
  <c r="C51" i="25"/>
  <c r="C57" i="25" s="1"/>
  <c r="C58" i="26" s="1"/>
  <c r="D58" i="26" s="1"/>
  <c r="E48" i="26"/>
  <c r="C48" i="26"/>
  <c r="C53" i="25" l="1"/>
  <c r="C60" i="25" s="1"/>
  <c r="B19" i="28"/>
  <c r="B61" i="28"/>
  <c r="B63" i="28" s="1"/>
  <c r="C16" i="28"/>
  <c r="B15" i="28"/>
  <c r="C72" i="28"/>
  <c r="C73" i="28" s="1"/>
  <c r="D48" i="26"/>
  <c r="E53" i="26"/>
  <c r="D53" i="26" l="1"/>
  <c r="C17" i="28"/>
  <c r="B17" i="28" s="1"/>
  <c r="C61" i="25"/>
  <c r="D55" i="25"/>
  <c r="B16" i="28"/>
  <c r="B18" i="28"/>
  <c r="D72" i="28"/>
  <c r="D73" i="28" s="1"/>
  <c r="E72" i="28" l="1"/>
  <c r="E73" i="28" s="1"/>
  <c r="F72" i="28" l="1"/>
  <c r="F73" i="28" s="1"/>
  <c r="G72" i="28" l="1"/>
  <c r="G73" i="28" s="1"/>
  <c r="H72" i="28" l="1"/>
  <c r="H73" i="28" s="1"/>
  <c r="I72" i="28" l="1"/>
  <c r="I73" i="28" s="1"/>
  <c r="J72" i="28" l="1"/>
  <c r="J73" i="28" s="1"/>
  <c r="K72" i="28" l="1"/>
  <c r="K73" i="28" s="1"/>
  <c r="B76" i="28" l="1"/>
  <c r="B77" i="28" s="1"/>
  <c r="C76" i="28" l="1"/>
  <c r="C77" i="28" s="1"/>
  <c r="D76" i="28" l="1"/>
  <c r="D77" i="28" s="1"/>
  <c r="E76" i="28" l="1"/>
  <c r="E77" i="28" s="1"/>
  <c r="F76" i="28" l="1"/>
  <c r="F77" i="28" s="1"/>
  <c r="G76" i="28" l="1"/>
  <c r="G77" i="28" s="1"/>
  <c r="H76" i="28" l="1"/>
  <c r="H77" i="28" s="1"/>
  <c r="I76" i="28" l="1"/>
  <c r="I77" i="28" s="1"/>
  <c r="J76" i="28" l="1"/>
  <c r="J77" i="28" s="1"/>
  <c r="K76" i="28" l="1"/>
  <c r="K77" i="28" s="1"/>
  <c r="B80" i="28" l="1"/>
  <c r="B81" i="28" s="1"/>
  <c r="C80" i="28" l="1"/>
  <c r="C81" i="28" s="1"/>
  <c r="D80" i="28" l="1"/>
  <c r="D81" i="28" s="1"/>
  <c r="E80" i="28" l="1"/>
  <c r="E81" i="28" s="1"/>
  <c r="F80" i="28" l="1"/>
  <c r="F81" i="28" s="1"/>
  <c r="G80" i="28" l="1"/>
  <c r="G81" i="28" s="1"/>
  <c r="H80" i="28" l="1"/>
  <c r="H81" i="28" s="1"/>
  <c r="I80" i="28" l="1"/>
  <c r="I81" i="28" s="1"/>
  <c r="J80" i="28" l="1"/>
  <c r="J81" i="28" s="1"/>
  <c r="K80" i="28" l="1"/>
  <c r="K81" i="28" s="1"/>
</calcChain>
</file>

<file path=xl/sharedStrings.xml><?xml version="1.0" encoding="utf-8"?>
<sst xmlns="http://schemas.openxmlformats.org/spreadsheetml/2006/main" count="593" uniqueCount="366">
  <si>
    <t>Rezultatul din exploatare</t>
  </si>
  <si>
    <t>Venituri financiare</t>
  </si>
  <si>
    <t>Cheltuieli financiare</t>
  </si>
  <si>
    <t>Rezultatul financiar</t>
  </si>
  <si>
    <t>Alte venituri din exploatare</t>
  </si>
  <si>
    <t>Cheltuieli de personal</t>
  </si>
  <si>
    <t>Imprumuturi bancare</t>
  </si>
  <si>
    <t>Rambursare imprumut bancar</t>
  </si>
  <si>
    <t xml:space="preserve">Dobanzi </t>
  </si>
  <si>
    <t>Rambursare imprumut (incl.dobanzi)</t>
  </si>
  <si>
    <t>TOTAL</t>
  </si>
  <si>
    <t>Incasari totale</t>
  </si>
  <si>
    <t>Plati totale</t>
  </si>
  <si>
    <t>Flux de numerar net</t>
  </si>
  <si>
    <t>Flux de numerar net actualizat</t>
  </si>
  <si>
    <t>RAMBURSARE CREDIT
se va completa cu informatii obtinute de la banca finantatoare</t>
  </si>
  <si>
    <t>Nr. crt</t>
  </si>
  <si>
    <t>Denumirea capitolelor şi subcapitolelor</t>
  </si>
  <si>
    <t>Cheltuieli eligibile</t>
  </si>
  <si>
    <t>Cheltuieli neeligibile</t>
  </si>
  <si>
    <t>1.1</t>
  </si>
  <si>
    <t>1.2</t>
  </si>
  <si>
    <t>TOTAL CAPITOL 1</t>
  </si>
  <si>
    <t>2.1</t>
  </si>
  <si>
    <t> TOTAL CAPITOL 2</t>
  </si>
  <si>
    <t>3.1</t>
  </si>
  <si>
    <t>3.2</t>
  </si>
  <si>
    <t> TOTAL CAPITOL 3</t>
  </si>
  <si>
    <t>4.1</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</si>
  <si>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</si>
  <si>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</si>
  <si>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</si>
  <si>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</si>
  <si>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</si>
  <si>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</si>
  <si>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</si>
  <si>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</si>
  <si>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</si>
  <si>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</si>
  <si>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</si>
  <si>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</si>
  <si>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</si>
  <si>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</si>
  <si>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</si>
  <si>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Venituri din vanzari produse</t>
  </si>
  <si>
    <t>Venituri din prestari servicii</t>
  </si>
  <si>
    <t>Venituri din vanzari marfuri</t>
  </si>
  <si>
    <t>Venituri din alte activitati</t>
  </si>
  <si>
    <t>Total cheltuieli materiale</t>
  </si>
  <si>
    <t>Cheltuieli cu materiile prime si cu materialele consumabile</t>
  </si>
  <si>
    <t xml:space="preserve">Cheltuieli privind marfurile </t>
  </si>
  <si>
    <t>Implementare</t>
  </si>
  <si>
    <t>Implementare si operare</t>
  </si>
  <si>
    <t>VANF (valoarea actualizata neta financiara)</t>
  </si>
  <si>
    <t>RIRF (rata interna de rentabilitate financiara)</t>
  </si>
  <si>
    <t>Investitie</t>
  </si>
  <si>
    <t>Alte cheltuieli financiare</t>
  </si>
  <si>
    <t>Cheltuielile privind dobanzile</t>
  </si>
  <si>
    <t>Cheltuieli cu amortizarile</t>
  </si>
  <si>
    <t>Total venituri financiare</t>
  </si>
  <si>
    <t>Venituri din dobanzi</t>
  </si>
  <si>
    <t>Total venituri din exploatare</t>
  </si>
  <si>
    <t>REZULTATUL NET AL EXERCIŢIULUI FINANCIAR</t>
  </si>
  <si>
    <t>Impozit pe profit/cifra de afaceri</t>
  </si>
  <si>
    <t>REZULTATUL BRUT AL EXERCIŢIULUI FINANCIAR</t>
  </si>
  <si>
    <t xml:space="preserve">Total cheltuieli financiare </t>
  </si>
  <si>
    <t>CHELTUIELI FINANCIARE DIN CARE</t>
  </si>
  <si>
    <t>TOTAL VENITURI FINANCIARE</t>
  </si>
  <si>
    <t>Total cheltuieli de exploatare</t>
  </si>
  <si>
    <t>Cheltuieli cu personalul – total</t>
  </si>
  <si>
    <t>CHELTUIELI DE EXPLOATARE</t>
  </si>
  <si>
    <t>Venituri  din productia realizata pentru scopuri proprii si capitalizata</t>
  </si>
  <si>
    <t xml:space="preserve">Cifra de afaceri </t>
  </si>
  <si>
    <t>VENITURI DIN EXPLOATARE</t>
  </si>
  <si>
    <t>CATEGORIA</t>
  </si>
  <si>
    <t>Nr. Crt.</t>
  </si>
  <si>
    <t>Aport la capitalul societatii  (imprumuturi de la actionari/asociati)</t>
  </si>
  <si>
    <t>Vanzari de active, incl TVA</t>
  </si>
  <si>
    <t>Credite pe termen lung, din care</t>
  </si>
  <si>
    <t>Imprumut pentru realizarea investitiei</t>
  </si>
  <si>
    <t>Alte Credite pe termen mediu si lung, leasinguri, alte datorii financiare</t>
  </si>
  <si>
    <t>Credite pe termen scurt</t>
  </si>
  <si>
    <t xml:space="preserve"> Ajutor nerambursabil (inclusiv avans)</t>
  </si>
  <si>
    <t xml:space="preserve">Rambursari de Credite pe termen mediu si lung, din care:  </t>
  </si>
  <si>
    <t xml:space="preserve">      Rate la alte credite pe termen mediu si lung, leasinguri, alte datorii financ.</t>
  </si>
  <si>
    <t>Rambursari de credite pe termen scurt</t>
  </si>
  <si>
    <t xml:space="preserve">     La alte credite pe termen mediu si lung, leasinguri, alte datorii financiare</t>
  </si>
  <si>
    <t>Flux de lichiditati din activitatea de investitii si finantare</t>
  </si>
  <si>
    <t>Venituri din exploatare, incl TVA</t>
  </si>
  <si>
    <t>11.2.</t>
  </si>
  <si>
    <t>11.3.</t>
  </si>
  <si>
    <t>11.4.</t>
  </si>
  <si>
    <t>11.6.</t>
  </si>
  <si>
    <t>12.</t>
  </si>
  <si>
    <t>12.1.</t>
  </si>
  <si>
    <t>12.2.</t>
  </si>
  <si>
    <t>12.3.</t>
  </si>
  <si>
    <t>12.4.</t>
  </si>
  <si>
    <t>Plati TVA</t>
  </si>
  <si>
    <t>Rambursari TVA</t>
  </si>
  <si>
    <t xml:space="preserve">Plati/incasari pentru impozite si taxe  </t>
  </si>
  <si>
    <t>FLUX DE LICHIDITATI (CASH FLOW)</t>
  </si>
  <si>
    <t xml:space="preserve">Flux de lichiditati net al perioadei </t>
  </si>
  <si>
    <t xml:space="preserve">Disponibil de numerar la sfarsitul perioadei </t>
  </si>
  <si>
    <t>Total intrari de lichiditati din activitatea de finantare</t>
  </si>
  <si>
    <t>ACTIVITATEA DE FINANTARE</t>
  </si>
  <si>
    <t>ACTIVITATEA DE INVESTITII</t>
  </si>
  <si>
    <t>2.1.</t>
  </si>
  <si>
    <t>2.2.</t>
  </si>
  <si>
    <t>Total intrari de lichididati din activitatea de investitii</t>
  </si>
  <si>
    <t>Total iesiri de lichididati din activitatea de investitii</t>
  </si>
  <si>
    <t>Total iesiri de lichiditati din activitatea finantare</t>
  </si>
  <si>
    <t>Flux de lichiditati din activitatea de  finantare</t>
  </si>
  <si>
    <t>Flux de lichiditati din activitatea de  investitii</t>
  </si>
  <si>
    <t>ACTIVITATEA DE EXPLOATARE</t>
  </si>
  <si>
    <t>Total intrari de lichiditati din activitatea de exploatare</t>
  </si>
  <si>
    <t>INCASARI DIN ACTIVITATEA DE FINANTARE</t>
  </si>
  <si>
    <t>PLATI DIN ACTIVITATEA DE FINANTARE</t>
  </si>
  <si>
    <t>INCASARI DIN ACTIVITATEA DE INVESTITII</t>
  </si>
  <si>
    <t>INCASARI DIN ACTIVITATEA DE EXPLOATARE</t>
  </si>
  <si>
    <t>PLATI DIN ACTIVITATEA DE EXPLOATARE</t>
  </si>
  <si>
    <t>Cheltuieli din exploatare, incl TVA</t>
  </si>
  <si>
    <t>Total iesiri de lichiditati din activitatea de exploatare</t>
  </si>
  <si>
    <t>Flux de lichiditati brut din activitatea de  exploatare</t>
  </si>
  <si>
    <t xml:space="preserve">     La credite pe termen scurt</t>
  </si>
  <si>
    <t>Flux de lichiditati total brut inainte de plati pentru impozit pe profit /cifra de afaceri si ajustare TVA</t>
  </si>
  <si>
    <t>Alte cheltuieli externe (cu energia si apa)</t>
  </si>
  <si>
    <t>Salarii si indemnizatii</t>
  </si>
  <si>
    <t>Alte cheltuieli de exploatare (prestatii externe, alte impozite, taxe si varsaminte asimilate, alte cheltuieli)</t>
  </si>
  <si>
    <t>Alte cheltuieli materiale</t>
  </si>
  <si>
    <t>Alte venituri financiare (din diferente de curs valutar, din sconturi obtinute, din investitii financiare pe termen scurt, din investitii financiare cedate, alte venituri financiare)</t>
  </si>
  <si>
    <t>Venituri din interese de participare</t>
  </si>
  <si>
    <t>Venituri din investitii si imprumuturi care fac parte din activele imobilizate</t>
  </si>
  <si>
    <t>Alte cheltuieli financiare (pierderi din creante legate de participatii, din diferente de curs valutar, din sconturi obtinute, privind investitiile financiare cedate, alte cheltuieli financiare)</t>
  </si>
  <si>
    <t>Rezultat curent</t>
  </si>
  <si>
    <t xml:space="preserve">Flux de lichiditati net din activitatea de exploatare </t>
  </si>
  <si>
    <t xml:space="preserve">Achizitii de active fixe corporale, incl TVA </t>
  </si>
  <si>
    <t>Achizitii de active fixe necorporale, incl TVA</t>
  </si>
  <si>
    <t>Cresterea investitiilor in curs (esalonat cf. Grafic realizare)</t>
  </si>
  <si>
    <t>Alte cheltuieli de exploatare (prestatii externe, alte impozite, taxe si varsaminte asimilate, alte cheltuieli), din care:</t>
  </si>
  <si>
    <t>In acest tabel sunt inregistrate incasarile si platile aferente activitatilor de exploatare si de investitii generate exclusiv de proiectul de investitie</t>
  </si>
  <si>
    <t>Investitie actualizata</t>
  </si>
  <si>
    <t>TOTAL CAPITOL 5</t>
  </si>
  <si>
    <t>TOTAL CAPITOL 6</t>
  </si>
  <si>
    <t xml:space="preserve">Disponibil de numerar la inceputul perioadei </t>
  </si>
  <si>
    <t>* in cazul microintreprinderilor, se va calcula impozitul pe profit sau impozitul pe cifra de afaceri, dupa cum este cazul</t>
  </si>
  <si>
    <t>Alte cheltuieli materiale (inclusiv cheltuieli cu prestatii externe)</t>
  </si>
  <si>
    <t xml:space="preserve">Cheltuieli cu energia </t>
  </si>
  <si>
    <t>Cheltuieli cu apa</t>
  </si>
  <si>
    <t>Alte cheltuieli din afara (cu utilitati)</t>
  </si>
  <si>
    <t>Cheltuieli cu personalul angajat</t>
  </si>
  <si>
    <t>Cheltuieli financiare (Cheltuieli privind dobanzile la imprumuturile contractate pentru activitatea aferenta investitiei)</t>
  </si>
  <si>
    <t>Impozit pe profit/venit</t>
  </si>
  <si>
    <t>Flux de lichiditati net din activitatea de  exploatare (FARA proiect)</t>
  </si>
  <si>
    <t>Flux de lichiditati brut din activitatea de  exploatare  (FARA proiect)</t>
  </si>
  <si>
    <t>Plati/incasari pentru impozite si taxe   (FARA proiect)</t>
  </si>
  <si>
    <t>Flux de lichiditati brut din activitatea de  exploatare  (CU proiect)</t>
  </si>
  <si>
    <t>Plati/incasari pentru impozite si taxe   (CU proiect)</t>
  </si>
  <si>
    <t>Flux de lichiditati net din activitatea de  exploatare (CU proiect)</t>
  </si>
  <si>
    <t>INCASARI DIN ACTIVITATEA DE EXPLOATARE  (marginale)</t>
  </si>
  <si>
    <t>Total incasari din activitatea de exploatare (marginale)</t>
  </si>
  <si>
    <t>Cheltuieli financiare (Cheltuieli privind dobanzile la imprumuturile contractate pentru proiectul de investitiei)</t>
  </si>
  <si>
    <t>Total iesiri de lichiditati din activitatea de exploatare  (marginale)</t>
  </si>
  <si>
    <t>Flux de lichiditati brut din activitatea de  exploatare (marginale)</t>
  </si>
  <si>
    <t>Plati/incasari pentru impozite si taxe (marginale)</t>
  </si>
  <si>
    <t>Flux de lichiditati net din activitatea de  exploatare (marginale)</t>
  </si>
  <si>
    <t>Credite pentru realizarea investiției</t>
  </si>
  <si>
    <t xml:space="preserve">Rambursari de Credite, din care:  </t>
  </si>
  <si>
    <t>Total incasari (intrari de lichiditati) din activitatea de exploatare (FARA proiect)</t>
  </si>
  <si>
    <t>Total plati (iesiri de lichiditati) din activitatea de exploatare  (FARA proiect)</t>
  </si>
  <si>
    <t>Total incasari (intrari de lichiditati) din activitatea de exploatare (CU proiect)</t>
  </si>
  <si>
    <t>Total plati (iesiri de lichiditati) din activitatea de exploatare  (CU proiect)</t>
  </si>
  <si>
    <t>Total incasari (intrari de lichiditati) din activitatea de finantare</t>
  </si>
  <si>
    <t>Total plati (iesiri de lichiditati) din activitatea finantare</t>
  </si>
  <si>
    <t xml:space="preserve">Cheltuieli cu asigurarile si protectia sociala </t>
  </si>
  <si>
    <t>Valoare reziduala*</t>
  </si>
  <si>
    <t>TOTAL CAPITOL 7</t>
  </si>
  <si>
    <t>AN 1</t>
  </si>
  <si>
    <t>AN 2</t>
  </si>
  <si>
    <t>AN 3</t>
  </si>
  <si>
    <t>AN 4</t>
  </si>
  <si>
    <t>AN 5</t>
  </si>
  <si>
    <t>AN 6</t>
  </si>
  <si>
    <t>Impozit *</t>
  </si>
  <si>
    <t>CAP. 1</t>
  </si>
  <si>
    <t>CAP. 2</t>
  </si>
  <si>
    <t>CAP. 3</t>
  </si>
  <si>
    <t>CAP. 4</t>
  </si>
  <si>
    <t>CAP. 5</t>
  </si>
  <si>
    <t>5.1</t>
  </si>
  <si>
    <t>5.2</t>
  </si>
  <si>
    <t>7.1</t>
  </si>
  <si>
    <t>CAP. 6</t>
  </si>
  <si>
    <t>6.1</t>
  </si>
  <si>
    <t>CAP. 7</t>
  </si>
  <si>
    <t xml:space="preserve">Cheltuielile cu activitatea de audit financiar extern </t>
  </si>
  <si>
    <t>Valoare de inventar (lei)</t>
  </si>
  <si>
    <t>Pondere (%)</t>
  </si>
  <si>
    <t>Durata de viata (ani)</t>
  </si>
  <si>
    <t>Durata de viata medie (ani)</t>
  </si>
  <si>
    <t>Valoare reziduala</t>
  </si>
  <si>
    <t>Total flux de numerar</t>
  </si>
  <si>
    <t>Fluxuri de numerar</t>
  </si>
  <si>
    <t>Venituri din  vanzari produse (fără TVA)</t>
  </si>
  <si>
    <t>Venituri din prestari servicii (fără TVA)</t>
  </si>
  <si>
    <t>Venituri din vanzari marfuri (fără TVA)</t>
  </si>
  <si>
    <t>Dividende (inclusiv impozitele aferentăe)</t>
  </si>
  <si>
    <t>TVA aferentă veniturilor din vanzari produse</t>
  </si>
  <si>
    <t>TVA aferentă veniturilor din  prestari servicii</t>
  </si>
  <si>
    <t>TVA aferentă veniturilor din vanzari marfuri</t>
  </si>
  <si>
    <t>TVA aferentă din subventii de exploatare aferentăe cifrei de afaceri nete</t>
  </si>
  <si>
    <t>TVA aferentă altor venituri din exploatare</t>
  </si>
  <si>
    <t>Alte venituri din exploatare (fără TVA)</t>
  </si>
  <si>
    <t>Venituri din alte activități (fără TVA)</t>
  </si>
  <si>
    <t>TVA aferentă veniturilor din alte activități</t>
  </si>
  <si>
    <t>Cheltuieli cu materiile prime si cu materialele consumabile (fără TVA)</t>
  </si>
  <si>
    <t>TVA aferentă cheltuielilor cu materiile prime si cu materialele consumabile (fără TVA)</t>
  </si>
  <si>
    <t>Alte cheltuieli materiale  (fără TVA)</t>
  </si>
  <si>
    <t>TVA aferentă altor cheltuieli materiale</t>
  </si>
  <si>
    <t>TVA aferentă altor cheltuieli externe (cu energia si apa)</t>
  </si>
  <si>
    <t>Alte cheltuieli externe (cu energia si apa) fără TVA</t>
  </si>
  <si>
    <t>Cheltuieli privind marfurile (fără TVA)</t>
  </si>
  <si>
    <t xml:space="preserve">TVA aferentă cheltuielilor privind marfurile </t>
  </si>
  <si>
    <t>Ate cheltuieli din exploatare (fără TVA)</t>
  </si>
  <si>
    <t>TVA aferentă altor cheltuieli din exploatare</t>
  </si>
  <si>
    <t>Denumire</t>
  </si>
  <si>
    <t>Valoare (lei)</t>
  </si>
  <si>
    <t>Total eligibil</t>
  </si>
  <si>
    <t>Total neeligibil</t>
  </si>
  <si>
    <t>Nr crt</t>
  </si>
  <si>
    <r>
      <t xml:space="preserve">INFORMATII AFERENTE </t>
    </r>
    <r>
      <rPr>
        <b/>
        <sz val="10"/>
        <color rgb="FFFF0000"/>
        <rFont val="Calibri"/>
        <family val="2"/>
        <charset val="238"/>
        <scheme val="minor"/>
      </rPr>
      <t>FINANTARII PROIECTULUI DE INVESTITIE</t>
    </r>
  </si>
  <si>
    <t>Buget cerere</t>
  </si>
  <si>
    <t>Total ani</t>
  </si>
  <si>
    <t>Contribuţia proprie totală (la cheltuieli eligibile și neeligibile), asigurată din:</t>
  </si>
  <si>
    <t>(durata de viață post operare rămasă, în ani)</t>
  </si>
  <si>
    <t>An</t>
  </si>
  <si>
    <t>Rata de actualizare financiară</t>
  </si>
  <si>
    <t>Total</t>
  </si>
  <si>
    <t>Venituri din subventii de exploatare aferentă cifrei de afaceri nete (fără TVA)</t>
  </si>
  <si>
    <t>Ajutor nerambursabil</t>
  </si>
  <si>
    <t>Flux de lichiditati din activitatea de finantare</t>
  </si>
  <si>
    <t>Nr</t>
  </si>
  <si>
    <t xml:space="preserve">      Rate la imprumut - cofinantare la proiect</t>
  </si>
  <si>
    <t xml:space="preserve">     La imprumut - cofinantare la proiect</t>
  </si>
  <si>
    <t>I.a.</t>
  </si>
  <si>
    <t>I.b.</t>
  </si>
  <si>
    <t>II.a.</t>
  </si>
  <si>
    <t>II.b.</t>
  </si>
  <si>
    <t>Capitol</t>
  </si>
  <si>
    <t>SURSE DE FINANTARE</t>
  </si>
  <si>
    <t xml:space="preserve">   - Surse proprii</t>
  </si>
  <si>
    <t xml:space="preserve">   - Imprumuturi bancare / surse imprumutate</t>
  </si>
  <si>
    <t>Tabel 1: PROIECTII FINANCIARE - FARA ADOPTAREA PROIECTULUI DE INVESTITIE</t>
  </si>
  <si>
    <t>INCASARI DIN ACTIVITATEA DE EXPLOATARE (fara investitie)</t>
  </si>
  <si>
    <t xml:space="preserve">Venituri din exploatare, incl TVA </t>
  </si>
  <si>
    <t xml:space="preserve">Cheltuieli de exploatare, incl TVA </t>
  </si>
  <si>
    <t>PLATI DIN ACTIVITATEA DE EXPLOATARE (fara investitie)</t>
  </si>
  <si>
    <t>PLATI DIN ACTIVITATEA DE EXPLOATARE  (cu adoptarea investitiei)</t>
  </si>
  <si>
    <t>INCASARI DIN ACTIVITATEA DE EXPLOATARE  (cu adoptarea investitiei)</t>
  </si>
  <si>
    <t>Tabel 2: PROIECTII FINANCIARE - CU ADOPTAREA PROIECTULUI DE INVESTITIE</t>
  </si>
  <si>
    <t>Cresterea investitiilor in curs</t>
  </si>
  <si>
    <t>Tabel 3: PROIECTII FINANCIARE INCREMENTALE (marginale)</t>
  </si>
  <si>
    <t>Rate la imprumut - cofinantare la proiect</t>
  </si>
  <si>
    <t>Flux de lichiditati din investitii si finantare</t>
  </si>
  <si>
    <t>FLUX DE LICHIDITATI TOTAL 
(activitatile de exploatare, finantare, investitii)</t>
  </si>
  <si>
    <t>Flux de lichiditati din investitii</t>
  </si>
  <si>
    <t>Total plati din investitii</t>
  </si>
  <si>
    <t xml:space="preserve">Venituri din exploatare (marginale), incl TVA </t>
  </si>
  <si>
    <t xml:space="preserve">Cheltuieli de exploatare (marginale), incl TVA </t>
  </si>
  <si>
    <t>Total plati din finantare</t>
  </si>
  <si>
    <t>Flux de lichiditati din finantare</t>
  </si>
  <si>
    <t>Total incasari din finantare</t>
  </si>
  <si>
    <t>FLUX DE LICHIDITATI TOTAL 
(exploatare, finantare, investitii)</t>
  </si>
  <si>
    <t>Post operare (continuare)</t>
  </si>
  <si>
    <r>
      <rPr>
        <b/>
        <sz val="9"/>
        <color theme="1"/>
        <rFont val="Calibri"/>
        <family val="2"/>
        <charset val="238"/>
        <scheme val="minor"/>
      </rPr>
      <t>*) Modalitatea de calcul a valorii reziduale</t>
    </r>
    <r>
      <rPr>
        <sz val="9"/>
        <color theme="1"/>
        <rFont val="Calibri"/>
        <family val="2"/>
        <charset val="238"/>
        <scheme val="minor"/>
      </rPr>
      <t xml:space="preserve">
Valoarea reziduala se va completa in ultimul an de previziune cu marimea fundamentata.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 (Sursa: Regulamentul CE 480/2014 - art. 18).</t>
    </r>
  </si>
  <si>
    <t>Implementare si operare (ani)</t>
  </si>
  <si>
    <t>Post operare (ani)</t>
  </si>
  <si>
    <t>Tabel 2 - Proiectia Contului de profit si pierdere la nivelul intregii activitati a intreprinderii, pe perioada de implementare a proiectului</t>
  </si>
  <si>
    <t>Tabel 1 - Proiectia fluxului de numerar la nivelul intregii activitati a intreprinderii, cu ajutor nerambursabil, pe perioada de implementare si operare a investitiei</t>
  </si>
  <si>
    <t>Ajustari de valoare si provizioane, amortizare - total</t>
  </si>
  <si>
    <t>Venituri din subventii de exploatare aferente cifrei de afaceri nete</t>
  </si>
  <si>
    <t>Total incasari din exploatare</t>
  </si>
  <si>
    <t>Total plati din exploatare</t>
  </si>
  <si>
    <t>Contribuţia solicitantului la cheltuieli neeligibile, inclusiv TVA aferenta</t>
  </si>
  <si>
    <t>Valoarea totala neeligibilă, inclusiv TVA aferenta</t>
  </si>
  <si>
    <t>Activ</t>
  </si>
  <si>
    <t>Venituri aferente costului producției în curs de execuție (+ pentru C; - pentru D)</t>
  </si>
  <si>
    <t xml:space="preserve">Cheltuieli materiale, materii prime, mărfuri – total </t>
  </si>
  <si>
    <t>an 5</t>
  </si>
  <si>
    <t>an 6</t>
  </si>
  <si>
    <t>[completați cu denumirea activului]</t>
  </si>
  <si>
    <t>Regularizare TVA</t>
  </si>
  <si>
    <t>Valoarea totală a cererii de finantare, din care:</t>
  </si>
  <si>
    <t>TVA eligibil</t>
  </si>
  <si>
    <t>DA</t>
  </si>
  <si>
    <t>NU</t>
  </si>
  <si>
    <r>
      <t>PLATI DIN ACTIVITATEA DE INVESTITII</t>
    </r>
    <r>
      <rPr>
        <sz val="9"/>
        <rFont val="Calibri"/>
        <family val="2"/>
        <scheme val="minor"/>
      </rPr>
      <t xml:space="preserve"> (inlcusiv reinvestirile din cadrul proiectului de investitii)</t>
    </r>
  </si>
  <si>
    <t>ACTIVITATEA DE INVESTITII (inclusiv  reinvestirile din perioada post implementare)</t>
  </si>
  <si>
    <t>Alte venituri din exploatare (inclusiv veniturile din subventii pentru investitii)</t>
  </si>
  <si>
    <t>Valoare TVA neeligibil</t>
  </si>
  <si>
    <r>
      <t xml:space="preserve">TVA eligibil (nedeductibil) ?
</t>
    </r>
    <r>
      <rPr>
        <b/>
        <i/>
        <sz val="9"/>
        <rFont val="Calibri"/>
        <family val="2"/>
        <charset val="238"/>
        <scheme val="minor"/>
      </rPr>
      <t>(selecteaza)</t>
    </r>
  </si>
  <si>
    <t>VENITURI TOTALE</t>
  </si>
  <si>
    <t>CHELTUIELI TOTALE</t>
  </si>
  <si>
    <t>Cheltuieli eligibile, fără TVA</t>
  </si>
  <si>
    <t>TVA nerecuperabilă, aferentă cheltuielilor eligibile</t>
  </si>
  <si>
    <t>Cheltuieli neeligibile, fără TVA</t>
  </si>
  <si>
    <t>TVA aferentă cheltuielilor neeligibile, și TVA recuperabilă aferentă cheltuielilor eligibile</t>
  </si>
  <si>
    <t>CONDIȚIE DE ELIGIBILITATE</t>
  </si>
  <si>
    <t>ÎNDEPLINIT</t>
  </si>
  <si>
    <t>Cheltuieli pentru activitățile de cercetare - dezvoltare (cercetare industrială/dezvoltare experimentală) - Minim 30% din cheltuielile totale eligibile</t>
  </si>
  <si>
    <t>Cheltuieli pentru introducerea în producție a rezultatelor cercetării și realizarea produsului/prcesului/tehnologiei/serviciului - Minim 40% din cheltuielile totale eligibile</t>
  </si>
  <si>
    <t>Cheltuieli pentru activitățile de cercetare-dezvoltare (cercetare industrială/dezvoltare experimentală)</t>
  </si>
  <si>
    <t>Cheltuieli de personal (cheltuieli salariale și de deplasare pentru cercetători, tehnicieni și personal auxiliar în măsura în care aceștia sunt angajați în proiectul de cercetare)</t>
  </si>
  <si>
    <t>1.3</t>
  </si>
  <si>
    <t xml:space="preserve">Cheltuieli pentru achiziţia de servicii de cercetare-dezvoltare (cercetare industrială/ dezvoltare experimentală) </t>
  </si>
  <si>
    <t>1.3. Cheltuieli pentru achiziţia de materii prime şi  materiale, necesare desfăşurării activităţilor de cercetare-dezvoltare</t>
  </si>
  <si>
    <t xml:space="preserve">Cheltuieli de personal (cheltuieli salariale și de deplasare pentru  personalul implicat în activităţile de     introducere în producție a rezultatelor cercetării şi realizarea produsului); </t>
  </si>
  <si>
    <t>2.2</t>
  </si>
  <si>
    <t>2.3</t>
  </si>
  <si>
    <t>2.4</t>
  </si>
  <si>
    <t>Cheltuieli pentru achiziţia de utilaje, instalaţii şi echipamente strict necesare pentru  introducerea rezultatelor cercetării în ciclul productiv</t>
  </si>
  <si>
    <t xml:space="preserve">Cheltuieli pentru achiziţia de materii prime şi  materiale, necesare pentru introducerea în producţie a rezultatelor cercetării şi realizarea produsului/procesului/tehnologiei/serviciului; </t>
  </si>
  <si>
    <t>2.4.1</t>
  </si>
  <si>
    <t>2.4.2</t>
  </si>
  <si>
    <t>Cheltuieli pentru achiziţia de active necorporale necesare pentru introducerea rezultatelor cercetării în ciclul productiv</t>
  </si>
  <si>
    <t>Aplicații informatice</t>
  </si>
  <si>
    <t>Licențe</t>
  </si>
  <si>
    <t xml:space="preserve">Cheltuieli pentru introducerea în producţie a rezultatelor cercetării şi realizarea produsului/procesului/tehnologiei/serviciului </t>
  </si>
  <si>
    <t>Cheltuieli pentru servicii de consultanţă în domeniul inovării şi pentru serviciile de sprijinire a inovării</t>
  </si>
  <si>
    <t xml:space="preserve">Cheltuieli pentru servicii de consultanţă în domeniul inovării </t>
  </si>
  <si>
    <t>3.1.1</t>
  </si>
  <si>
    <t>3.1.2</t>
  </si>
  <si>
    <t>3.1.3</t>
  </si>
  <si>
    <t>Asistenţă tehnologică</t>
  </si>
  <si>
    <t xml:space="preserve">Consultanţă în materie de achiziţie, protejare şi comercializare a drepturilor de proprietate intelectuală </t>
  </si>
  <si>
    <t>Servicii de transfer de tehnologie</t>
  </si>
  <si>
    <t>3.1.4</t>
  </si>
  <si>
    <t>Servicii de consultanță  referitoare la utilizarea standardelor.</t>
  </si>
  <si>
    <t xml:space="preserve">Cheltuieli pentru servicii suport pentru  inovare </t>
  </si>
  <si>
    <t>3.2.1</t>
  </si>
  <si>
    <t>3.2.2</t>
  </si>
  <si>
    <t>3.2.3</t>
  </si>
  <si>
    <t>Servicii de cercetare de piață</t>
  </si>
  <si>
    <t>Servicii în materie de încercări şi testări în laboratoarele de specialitate</t>
  </si>
  <si>
    <t>Servicii referitoare la cerificarea, testarea şi marcarea calității produselor obținute în proiect</t>
  </si>
  <si>
    <t xml:space="preserve">Cheltuieli generale de administraţie (de regie) </t>
  </si>
  <si>
    <t>Cheltuielile generale de administraţie</t>
  </si>
  <si>
    <t xml:space="preserve">Cheltuieli pentru informare şi publicitate pentru proiect </t>
  </si>
  <si>
    <t xml:space="preserve">Cheltuieli pentru înființarea şi înregistrarea SPIN-OFF-urilor </t>
  </si>
  <si>
    <t xml:space="preserve">Cheltuieli cu taxe/abonamente/cotizații/acorduri/ autorizații necesare pentru implementarea proiectului </t>
  </si>
  <si>
    <t>CAP. 8</t>
  </si>
  <si>
    <t>8.1</t>
  </si>
  <si>
    <t>TOTAL CAPITOL 8</t>
  </si>
  <si>
    <t xml:space="preserve">Cheltuielile cu activitatea de management de proiect </t>
  </si>
  <si>
    <t>CAP. 9</t>
  </si>
  <si>
    <t>9.1</t>
  </si>
  <si>
    <t>TOTAL CAPITOL 9</t>
  </si>
  <si>
    <t>BUGETUL CERERII DE FINANTARE</t>
  </si>
  <si>
    <r>
      <t xml:space="preserve">Completați următoarele tabele astfel:
</t>
    </r>
    <r>
      <rPr>
        <b/>
        <sz val="9"/>
        <color theme="1"/>
        <rFont val="Calibri"/>
        <family val="2"/>
        <charset val="238"/>
        <scheme val="minor"/>
      </rPr>
      <t>Tabel 1 - Proiecții financiare fără adoptarea proiectului de investiție:</t>
    </r>
    <r>
      <rPr>
        <sz val="9"/>
        <color theme="1"/>
        <rFont val="Calibri"/>
        <family val="2"/>
        <charset val="238"/>
        <scheme val="minor"/>
      </rPr>
      <t xml:space="preserve"> 
Completați cu veniturile si cheltuielile rezultate din activitățile curente ale societății
</t>
    </r>
    <r>
      <rPr>
        <b/>
        <sz val="9"/>
        <color theme="1"/>
        <rFont val="Calibri"/>
        <family val="2"/>
        <charset val="238"/>
        <scheme val="minor"/>
      </rPr>
      <t>Tabel 2 - Proiecții financiare cu adoptarea proiectului de investiție</t>
    </r>
    <r>
      <rPr>
        <sz val="9"/>
        <color theme="1"/>
        <rFont val="Calibri"/>
        <family val="2"/>
        <charset val="238"/>
        <scheme val="minor"/>
      </rPr>
      <t xml:space="preserve">
Completați cu veniturile si cheltuielile rezultate din activitatea curentă împreuna cu activitatea investiției. 
Pe perioada de implementare a investiției se poate presupune că veniturile și costurile sunt egale cu varianta FĂRĂ PROIECT (daca proiectul nu generează venituri si cheltuieli suplimentare in aceasta perioada). 
Dupa perioada de implementare se vor introduce valorile previzionate in planul de afaceri.
</t>
    </r>
    <r>
      <rPr>
        <b/>
        <sz val="9"/>
        <color theme="1"/>
        <rFont val="Calibri"/>
        <family val="2"/>
        <charset val="238"/>
        <scheme val="minor"/>
      </rPr>
      <t xml:space="preserve">Tabel 3 - Proiecții financiare marginale (incrementale)
= </t>
    </r>
    <r>
      <rPr>
        <sz val="9"/>
        <color theme="1"/>
        <rFont val="Calibri"/>
        <family val="2"/>
        <charset val="238"/>
        <scheme val="minor"/>
      </rPr>
      <t>Proiecții financiare cu adoptarea proiectului de investiție - Proiecții financiare fără adoptarea proiectului de investiție</t>
    </r>
  </si>
  <si>
    <t>11.1</t>
  </si>
  <si>
    <t>11.5.</t>
  </si>
  <si>
    <t>PLANUL INVESTIȚIONAL</t>
  </si>
  <si>
    <t>PROIECȚII FINANCIARE</t>
  </si>
  <si>
    <t>SUSTENABILITATEA FINANCIARĂ A INVESTIȚIEI</t>
  </si>
  <si>
    <t>SUSTENABILITATEA FINANCIARA INDEPLINITA</t>
  </si>
  <si>
    <t>RENTABILITATE INVESTIȚIEI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</si>
</sst>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name val="Calibri"/>
      <family val="2"/>
      <charset val="238"/>
    </font>
    <font>
      <sz val="11"/>
      <color theme="1"/>
      <name val="Calibri"/>
      <family val="2"/>
      <charset val="238"/>
      <scheme val="minor"/>
    </font>
    <font>
      <sz val="11"/>
      <color theme="1"/>
      <name val="Calibri"/>
      <family val="2"/>
      <scheme val="minor"/>
    </font>
    <font>
      <sz val="11"/>
      <color theme="1"/>
      <name val="Calibri"/>
      <family val="2"/>
      <scheme val="minor"/>
    </font>
    <font>
      <b/>
      <sz val="12"/>
      <name val="Times New Roman"/>
      <family val="1"/>
    </font>
    <font>
      <b/>
      <sz val="10"/>
      <name val="Arial"/>
      <family val="2"/>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b/>
      <sz val="12"/>
      <color theme="1"/>
      <name val="Times New Roman"/>
      <family val="1"/>
    </font>
    <font>
      <sz val="10"/>
      <name val="Trebuchet MS"/>
      <family val="2"/>
    </font>
    <font>
      <sz val="11"/>
      <color theme="1"/>
      <name val="Calibri"/>
      <family val="2"/>
      <charset val="238"/>
      <scheme val="minor"/>
    </font>
    <font>
      <sz val="11"/>
      <color indexed="8"/>
      <name val="Calibri"/>
      <family val="2"/>
    </font>
    <font>
      <b/>
      <sz val="11"/>
      <color theme="1"/>
      <name val="Calibri"/>
      <family val="2"/>
      <charset val="238"/>
      <scheme val="minor"/>
    </font>
    <font>
      <sz val="11"/>
      <color theme="1"/>
      <name val="Times New Roman"/>
      <family val="1"/>
    </font>
    <font>
      <b/>
      <sz val="10"/>
      <name val="Trebuchet MS"/>
      <family val="2"/>
    </font>
    <font>
      <b/>
      <sz val="11"/>
      <color theme="1"/>
      <name val="Trebuchet MS"/>
      <family val="2"/>
    </font>
    <font>
      <sz val="9"/>
      <color theme="1"/>
      <name val="Calibri"/>
      <family val="2"/>
      <charset val="238"/>
      <scheme val="minor"/>
    </font>
    <font>
      <sz val="10"/>
      <name val="Calibri"/>
      <family val="2"/>
      <charset val="238"/>
    </font>
    <font>
      <sz val="10"/>
      <color theme="1"/>
      <name val="Calibri"/>
      <family val="2"/>
      <charset val="238"/>
      <scheme val="minor"/>
    </font>
    <font>
      <sz val="9"/>
      <name val="Times New Roman"/>
      <family val="1"/>
      <charset val="238"/>
    </font>
    <font>
      <sz val="10"/>
      <name val="Calibri"/>
      <family val="2"/>
      <charset val="238"/>
      <scheme val="minor"/>
    </font>
    <font>
      <b/>
      <sz val="10"/>
      <name val="Calibri"/>
      <family val="2"/>
      <charset val="238"/>
      <scheme val="minor"/>
    </font>
    <font>
      <b/>
      <u/>
      <sz val="10"/>
      <color theme="1"/>
      <name val="Calibri"/>
      <family val="2"/>
      <charset val="238"/>
      <scheme val="minor"/>
    </font>
    <font>
      <sz val="10"/>
      <color rgb="FF000000"/>
      <name val="Calibri"/>
      <family val="2"/>
      <charset val="238"/>
      <scheme val="minor"/>
    </font>
    <font>
      <b/>
      <sz val="10"/>
      <color theme="1"/>
      <name val="Calibri"/>
      <family val="2"/>
      <charset val="238"/>
      <scheme val="minor"/>
    </font>
    <font>
      <b/>
      <sz val="10"/>
      <color rgb="FF000000"/>
      <name val="Calibri"/>
      <family val="2"/>
      <charset val="238"/>
      <scheme val="minor"/>
    </font>
    <font>
      <b/>
      <sz val="10"/>
      <color rgb="FFFF0000"/>
      <name val="Calibri"/>
      <family val="2"/>
      <charset val="238"/>
      <scheme val="minor"/>
    </font>
    <font>
      <b/>
      <sz val="9"/>
      <color theme="1"/>
      <name val="Calibri"/>
      <family val="2"/>
      <charset val="238"/>
      <scheme val="minor"/>
    </font>
    <font>
      <sz val="9"/>
      <name val="Calibri"/>
      <family val="2"/>
      <charset val="238"/>
      <scheme val="minor"/>
    </font>
    <font>
      <b/>
      <sz val="9"/>
      <name val="Calibri"/>
      <family val="2"/>
      <charset val="238"/>
      <scheme val="minor"/>
    </font>
    <font>
      <b/>
      <sz val="9"/>
      <color rgb="FFFF0000"/>
      <name val="Calibri"/>
      <family val="2"/>
      <charset val="238"/>
      <scheme val="minor"/>
    </font>
    <font>
      <i/>
      <sz val="10"/>
      <color theme="1"/>
      <name val="Calibri"/>
      <family val="2"/>
      <charset val="238"/>
      <scheme val="minor"/>
    </font>
    <font>
      <sz val="9"/>
      <name val="Calibri"/>
      <family val="2"/>
      <scheme val="minor"/>
    </font>
    <font>
      <b/>
      <i/>
      <sz val="9"/>
      <name val="Calibri"/>
      <family val="2"/>
      <charset val="238"/>
      <scheme val="minor"/>
    </font>
    <font>
      <b/>
      <sz val="10"/>
      <color theme="1"/>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
      <patternFill patternType="solid">
        <fgColor theme="0" tint="-0.249977111117893"/>
        <bgColor indexed="64"/>
      </patternFill>
    </fill>
    <fill>
      <patternFill patternType="solid">
        <fgColor theme="4" tint="0.59999389629810485"/>
        <bgColor indexed="64"/>
      </patternFill>
    </fill>
  </fills>
  <borders count="18">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13" fillId="0" borderId="0"/>
    <xf numFmtId="0" fontId="3" fillId="0" borderId="0"/>
    <xf numFmtId="9" fontId="14" fillId="0" borderId="0" applyFont="0" applyFill="0" applyBorder="0" applyAlignment="0" applyProtection="0"/>
    <xf numFmtId="0" fontId="2" fillId="0" borderId="0"/>
    <xf numFmtId="9" fontId="20" fillId="0" borderId="0" applyFont="0" applyFill="0" applyBorder="0" applyAlignment="0" applyProtection="0"/>
  </cellStyleXfs>
  <cellXfs count="353">
    <xf numFmtId="0" fontId="0" fillId="0" borderId="0" xfId="0"/>
    <xf numFmtId="0" fontId="31" fillId="0" borderId="3" xfId="4" applyNumberFormat="1" applyFont="1" applyFill="1" applyBorder="1" applyAlignment="1" applyProtection="1">
      <alignment horizontal="right" vertical="top" wrapText="1"/>
    </xf>
    <xf numFmtId="0" fontId="31" fillId="0" borderId="3" xfId="0" applyNumberFormat="1" applyFont="1" applyFill="1" applyBorder="1" applyAlignment="1" applyProtection="1">
      <alignment horizontal="right" vertical="top" wrapText="1"/>
    </xf>
    <xf numFmtId="4" fontId="31" fillId="0" borderId="3" xfId="4" applyNumberFormat="1" applyFont="1" applyFill="1" applyBorder="1" applyAlignment="1" applyProtection="1">
      <alignment horizontal="left" vertical="top" wrapText="1"/>
    </xf>
    <xf numFmtId="4" fontId="31" fillId="0" borderId="3" xfId="0" applyNumberFormat="1" applyFont="1" applyFill="1" applyBorder="1" applyAlignment="1" applyProtection="1">
      <alignment vertical="top" wrapText="1"/>
    </xf>
    <xf numFmtId="0" fontId="32" fillId="0" borderId="0" xfId="4" applyNumberFormat="1" applyFont="1" applyFill="1" applyBorder="1" applyAlignment="1" applyProtection="1">
      <alignment horizontal="right" vertical="top" wrapText="1"/>
    </xf>
    <xf numFmtId="0" fontId="31" fillId="0" borderId="0" xfId="0" applyNumberFormat="1" applyFont="1" applyFill="1" applyAlignment="1">
      <alignment horizontal="right" vertical="top"/>
    </xf>
    <xf numFmtId="0" fontId="31" fillId="0" borderId="0" xfId="0" applyNumberFormat="1" applyFont="1" applyAlignment="1">
      <alignment horizontal="right" vertical="top"/>
    </xf>
    <xf numFmtId="3" fontId="31" fillId="0" borderId="0" xfId="0" applyNumberFormat="1" applyFont="1" applyAlignment="1" applyProtection="1">
      <alignment horizontal="center" vertical="top"/>
    </xf>
    <xf numFmtId="4" fontId="32" fillId="0" borderId="3" xfId="0" applyNumberFormat="1" applyFont="1" applyFill="1" applyBorder="1" applyAlignment="1" applyProtection="1">
      <alignment vertical="top" wrapText="1"/>
    </xf>
    <xf numFmtId="3" fontId="32" fillId="0" borderId="3" xfId="4" applyNumberFormat="1" applyFont="1" applyFill="1" applyBorder="1" applyAlignment="1" applyProtection="1">
      <alignment horizontal="center" vertical="center" wrapText="1"/>
    </xf>
    <xf numFmtId="0" fontId="12" fillId="0" borderId="0" xfId="0" applyFont="1" applyFill="1" applyBorder="1" applyAlignment="1" applyProtection="1">
      <alignment vertical="top"/>
    </xf>
    <xf numFmtId="0" fontId="31" fillId="0" borderId="0" xfId="0" applyFont="1" applyAlignment="1" applyProtection="1">
      <alignment vertical="top"/>
    </xf>
    <xf numFmtId="3" fontId="32" fillId="0" borderId="3" xfId="4" applyNumberFormat="1" applyFont="1" applyFill="1" applyBorder="1" applyAlignment="1" applyProtection="1">
      <alignment horizontal="center" vertical="top" wrapText="1"/>
    </xf>
    <xf numFmtId="0" fontId="31" fillId="0" borderId="3" xfId="0" quotePrefix="1" applyNumberFormat="1" applyFont="1" applyFill="1" applyBorder="1" applyAlignment="1" applyProtection="1">
      <alignment horizontal="right" vertical="top" wrapText="1"/>
    </xf>
    <xf numFmtId="0" fontId="17" fillId="0" borderId="0" xfId="0" applyFont="1" applyFill="1" applyBorder="1" applyAlignment="1" applyProtection="1">
      <alignment vertical="top"/>
    </xf>
    <xf numFmtId="0" fontId="32" fillId="0" borderId="3" xfId="0" applyNumberFormat="1" applyFont="1" applyFill="1" applyBorder="1" applyAlignment="1" applyProtection="1">
      <alignment horizontal="right" vertical="top" wrapText="1"/>
    </xf>
    <xf numFmtId="4" fontId="32" fillId="0" borderId="3" xfId="4" applyNumberFormat="1" applyFont="1" applyFill="1" applyBorder="1" applyAlignment="1" applyProtection="1">
      <alignment horizontal="left" vertical="top" wrapText="1"/>
    </xf>
    <xf numFmtId="0" fontId="31" fillId="3" borderId="3" xfId="0" applyNumberFormat="1" applyFont="1" applyFill="1" applyBorder="1" applyAlignment="1" applyProtection="1">
      <alignment horizontal="right" vertical="top" wrapText="1"/>
    </xf>
    <xf numFmtId="4" fontId="32" fillId="3" borderId="3" xfId="0" applyNumberFormat="1" applyFont="1" applyFill="1" applyBorder="1" applyAlignment="1" applyProtection="1">
      <alignment vertical="top" wrapText="1"/>
    </xf>
    <xf numFmtId="3" fontId="31" fillId="0" borderId="3" xfId="4" applyNumberFormat="1" applyFont="1" applyFill="1" applyBorder="1" applyAlignment="1" applyProtection="1">
      <alignment vertical="top" wrapText="1"/>
    </xf>
    <xf numFmtId="0" fontId="31" fillId="0" borderId="3" xfId="0" applyFont="1" applyFill="1" applyBorder="1" applyAlignment="1" applyProtection="1">
      <alignment vertical="top" wrapText="1"/>
    </xf>
    <xf numFmtId="0" fontId="32" fillId="0" borderId="3" xfId="4" applyNumberFormat="1" applyFont="1" applyFill="1" applyBorder="1" applyAlignment="1" applyProtection="1">
      <alignment horizontal="right" vertical="top" wrapText="1"/>
    </xf>
    <xf numFmtId="0" fontId="31" fillId="0" borderId="0" xfId="0" applyNumberFormat="1" applyFont="1" applyFill="1" applyAlignment="1" applyProtection="1">
      <alignment vertical="top"/>
    </xf>
    <xf numFmtId="3" fontId="32" fillId="0" borderId="3" xfId="4" applyNumberFormat="1" applyFont="1" applyFill="1" applyBorder="1" applyAlignment="1" applyProtection="1">
      <alignment horizontal="left" vertical="top" wrapText="1"/>
    </xf>
    <xf numFmtId="3" fontId="32" fillId="0" borderId="4" xfId="4" applyNumberFormat="1" applyFont="1" applyFill="1" applyBorder="1" applyAlignment="1" applyProtection="1">
      <alignment vertical="top" wrapText="1"/>
    </xf>
    <xf numFmtId="0" fontId="31" fillId="0" borderId="0" xfId="0" applyNumberFormat="1" applyFont="1" applyFill="1" applyBorder="1" applyAlignment="1" applyProtection="1">
      <alignment horizontal="right" vertical="top"/>
    </xf>
    <xf numFmtId="0" fontId="23" fillId="0" borderId="0" xfId="0" applyFont="1" applyAlignment="1" applyProtection="1">
      <alignment vertical="top"/>
    </xf>
    <xf numFmtId="0" fontId="24" fillId="0" borderId="0" xfId="0" applyFont="1" applyAlignment="1" applyProtection="1">
      <alignment vertical="top"/>
    </xf>
    <xf numFmtId="4" fontId="23" fillId="2" borderId="3" xfId="0" applyNumberFormat="1" applyFont="1" applyFill="1" applyBorder="1" applyAlignment="1" applyProtection="1">
      <alignment horizontal="right" vertical="top"/>
      <protection locked="0"/>
    </xf>
    <xf numFmtId="4" fontId="23" fillId="0" borderId="3" xfId="0" applyNumberFormat="1" applyFont="1" applyFill="1" applyBorder="1" applyAlignment="1" applyProtection="1">
      <alignment horizontal="right" vertical="top"/>
    </xf>
    <xf numFmtId="0" fontId="23" fillId="0" borderId="0" xfId="0" applyFont="1" applyAlignment="1" applyProtection="1">
      <alignment vertical="top" wrapText="1"/>
    </xf>
    <xf numFmtId="4" fontId="24" fillId="0" borderId="3" xfId="0" applyNumberFormat="1" applyFont="1" applyFill="1" applyBorder="1" applyAlignment="1" applyProtection="1">
      <alignment horizontal="center" vertical="top"/>
    </xf>
    <xf numFmtId="0" fontId="5" fillId="0" borderId="0" xfId="0" applyFont="1" applyAlignment="1" applyProtection="1">
      <alignment vertical="top"/>
    </xf>
    <xf numFmtId="0" fontId="0" fillId="0" borderId="0" xfId="0" applyFont="1" applyAlignment="1" applyProtection="1">
      <alignment vertical="top"/>
    </xf>
    <xf numFmtId="0" fontId="21" fillId="0" borderId="3" xfId="1" applyFont="1" applyFill="1" applyBorder="1" applyAlignment="1" applyProtection="1">
      <alignment vertical="top" wrapText="1"/>
    </xf>
    <xf numFmtId="0" fontId="15" fillId="0" borderId="0" xfId="1" applyFont="1" applyAlignment="1" applyProtection="1">
      <alignment vertical="top"/>
    </xf>
    <xf numFmtId="0" fontId="16" fillId="0" borderId="0" xfId="1" applyFont="1" applyAlignment="1" applyProtection="1">
      <alignment vertical="top"/>
    </xf>
    <xf numFmtId="0" fontId="27" fillId="0" borderId="3" xfId="1" applyFont="1" applyFill="1" applyBorder="1" applyAlignment="1" applyProtection="1">
      <alignment horizontal="center" vertical="top" wrapText="1"/>
    </xf>
    <xf numFmtId="0" fontId="27" fillId="0" borderId="3" xfId="1" applyFont="1" applyFill="1" applyBorder="1" applyAlignment="1" applyProtection="1">
      <alignment vertical="top" wrapText="1"/>
    </xf>
    <xf numFmtId="4" fontId="8" fillId="0" borderId="0" xfId="0" applyNumberFormat="1" applyFont="1" applyFill="1" applyAlignment="1">
      <alignment horizontal="center" vertical="top"/>
    </xf>
    <xf numFmtId="4" fontId="8" fillId="0" borderId="0" xfId="0" applyNumberFormat="1" applyFont="1" applyAlignment="1">
      <alignment horizontal="center" vertical="top"/>
    </xf>
    <xf numFmtId="4" fontId="9" fillId="0" borderId="0" xfId="0" applyNumberFormat="1" applyFont="1" applyAlignment="1">
      <alignment horizontal="center" vertical="top"/>
    </xf>
    <xf numFmtId="4" fontId="0" fillId="0" borderId="0" xfId="0" applyNumberFormat="1" applyFont="1" applyFill="1" applyAlignment="1">
      <alignment vertical="top"/>
    </xf>
    <xf numFmtId="4" fontId="9" fillId="0" borderId="0" xfId="0" applyNumberFormat="1" applyFont="1" applyFill="1" applyAlignment="1">
      <alignment horizontal="center" vertical="top"/>
    </xf>
    <xf numFmtId="4" fontId="9" fillId="0" borderId="0" xfId="0" applyNumberFormat="1" applyFont="1" applyFill="1" applyBorder="1" applyAlignment="1">
      <alignment horizontal="center" vertical="top"/>
    </xf>
    <xf numFmtId="4" fontId="0" fillId="0" borderId="0" xfId="0" applyNumberFormat="1" applyFont="1" applyAlignment="1">
      <alignment vertical="top"/>
    </xf>
    <xf numFmtId="4" fontId="5" fillId="0" borderId="0" xfId="0" applyNumberFormat="1" applyFont="1" applyAlignment="1">
      <alignment vertical="top"/>
    </xf>
    <xf numFmtId="4" fontId="5" fillId="0" borderId="0" xfId="0" applyNumberFormat="1" applyFont="1" applyFill="1" applyBorder="1" applyAlignment="1">
      <alignment vertical="top"/>
    </xf>
    <xf numFmtId="4" fontId="5" fillId="0" borderId="0" xfId="0" applyNumberFormat="1" applyFont="1" applyFill="1" applyAlignment="1">
      <alignment vertical="top"/>
    </xf>
    <xf numFmtId="4" fontId="0" fillId="0" borderId="0" xfId="0" applyNumberFormat="1" applyFont="1" applyFill="1" applyBorder="1" applyAlignment="1">
      <alignment vertical="top"/>
    </xf>
    <xf numFmtId="3" fontId="31" fillId="0" borderId="0" xfId="0" applyNumberFormat="1" applyFont="1" applyAlignment="1" applyProtection="1">
      <alignment vertical="top"/>
    </xf>
    <xf numFmtId="0" fontId="22" fillId="0" borderId="0" xfId="0" applyFont="1" applyAlignment="1" applyProtection="1">
      <alignment vertical="top"/>
    </xf>
    <xf numFmtId="0" fontId="19" fillId="0" borderId="0" xfId="0" applyFont="1" applyAlignment="1" applyProtection="1">
      <alignment vertical="top" wrapText="1"/>
    </xf>
    <xf numFmtId="3" fontId="19" fillId="0" borderId="0" xfId="0" applyNumberFormat="1" applyFont="1" applyAlignment="1" applyProtection="1">
      <alignment vertical="top" wrapText="1"/>
    </xf>
    <xf numFmtId="3" fontId="31" fillId="0" borderId="0" xfId="0" applyNumberFormat="1" applyFont="1" applyAlignment="1" applyProtection="1">
      <alignment vertical="top" wrapText="1"/>
    </xf>
    <xf numFmtId="3" fontId="19" fillId="0" borderId="0" xfId="0" applyNumberFormat="1" applyFont="1" applyAlignment="1" applyProtection="1">
      <alignment vertical="top"/>
    </xf>
    <xf numFmtId="0" fontId="19" fillId="0" borderId="0" xfId="0" applyFont="1" applyFill="1" applyBorder="1" applyAlignment="1" applyProtection="1">
      <alignment horizontal="left" vertical="top" wrapText="1"/>
    </xf>
    <xf numFmtId="3" fontId="19" fillId="0" borderId="0" xfId="0" applyNumberFormat="1" applyFont="1" applyFill="1" applyBorder="1" applyAlignment="1" applyProtection="1">
      <alignment horizontal="left" vertical="top" wrapText="1"/>
    </xf>
    <xf numFmtId="3" fontId="19" fillId="0" borderId="0" xfId="0" applyNumberFormat="1" applyFont="1" applyBorder="1" applyAlignment="1" applyProtection="1">
      <alignment vertical="top"/>
    </xf>
    <xf numFmtId="3" fontId="21" fillId="0" borderId="0" xfId="0" applyNumberFormat="1" applyFont="1" applyBorder="1" applyAlignment="1" applyProtection="1">
      <alignment vertical="top"/>
    </xf>
    <xf numFmtId="3" fontId="30" fillId="0" borderId="0" xfId="0" applyNumberFormat="1" applyFont="1" applyBorder="1" applyAlignment="1" applyProtection="1">
      <alignment vertical="top"/>
    </xf>
    <xf numFmtId="3" fontId="27" fillId="0" borderId="0" xfId="0" applyNumberFormat="1" applyFont="1" applyBorder="1" applyAlignment="1" applyProtection="1">
      <alignment vertical="top"/>
    </xf>
    <xf numFmtId="0" fontId="1" fillId="0" borderId="0" xfId="1" applyFont="1" applyAlignment="1" applyProtection="1">
      <alignment vertical="top"/>
    </xf>
    <xf numFmtId="0" fontId="1" fillId="3" borderId="0" xfId="1" applyFont="1" applyFill="1" applyAlignment="1" applyProtection="1">
      <alignment vertical="top"/>
    </xf>
    <xf numFmtId="0" fontId="23" fillId="0" borderId="3" xfId="1" applyFont="1" applyFill="1" applyBorder="1" applyAlignment="1" applyProtection="1">
      <alignment vertical="top" wrapText="1"/>
    </xf>
    <xf numFmtId="0" fontId="23" fillId="3" borderId="3" xfId="0" applyFont="1" applyFill="1" applyBorder="1" applyAlignment="1" applyProtection="1">
      <alignment vertical="top" wrapText="1"/>
    </xf>
    <xf numFmtId="0" fontId="23" fillId="0" borderId="3" xfId="1" applyFont="1" applyFill="1" applyBorder="1" applyAlignment="1" applyProtection="1">
      <alignment vertical="top"/>
    </xf>
    <xf numFmtId="0" fontId="15" fillId="0" borderId="0" xfId="1" applyFont="1" applyFill="1" applyAlignment="1" applyProtection="1">
      <alignment horizontal="left" vertical="top" wrapText="1"/>
    </xf>
    <xf numFmtId="0" fontId="21" fillId="0" borderId="0" xfId="1" applyFont="1" applyFill="1" applyAlignment="1" applyProtection="1">
      <alignment vertical="top" wrapText="1"/>
    </xf>
    <xf numFmtId="0" fontId="27" fillId="0" borderId="0" xfId="1" applyFont="1" applyFill="1" applyAlignment="1" applyProtection="1">
      <alignment vertical="top" wrapText="1"/>
    </xf>
    <xf numFmtId="0" fontId="16" fillId="0" borderId="0" xfId="1" applyFont="1" applyFill="1" applyAlignment="1" applyProtection="1">
      <alignment vertical="top" wrapText="1"/>
    </xf>
    <xf numFmtId="0" fontId="15" fillId="0" borderId="0" xfId="1" applyFont="1" applyFill="1" applyAlignment="1" applyProtection="1">
      <alignment vertical="top"/>
    </xf>
    <xf numFmtId="49" fontId="24" fillId="0" borderId="3" xfId="1" applyNumberFormat="1" applyFont="1" applyFill="1" applyBorder="1" applyAlignment="1" applyProtection="1">
      <alignment vertical="top"/>
    </xf>
    <xf numFmtId="49" fontId="23" fillId="0" borderId="3" xfId="1" applyNumberFormat="1" applyFont="1" applyFill="1" applyBorder="1" applyAlignment="1" applyProtection="1">
      <alignment vertical="top"/>
    </xf>
    <xf numFmtId="49" fontId="24" fillId="3" borderId="3" xfId="1" applyNumberFormat="1" applyFont="1" applyFill="1" applyBorder="1" applyAlignment="1" applyProtection="1">
      <alignment vertical="top"/>
    </xf>
    <xf numFmtId="49" fontId="21" fillId="0" borderId="0" xfId="1" applyNumberFormat="1" applyFont="1" applyFill="1" applyAlignment="1" applyProtection="1">
      <alignment vertical="top"/>
    </xf>
    <xf numFmtId="49" fontId="16" fillId="0" borderId="0" xfId="1" applyNumberFormat="1" applyFont="1" applyFill="1" applyAlignment="1" applyProtection="1">
      <alignment vertical="top"/>
    </xf>
    <xf numFmtId="0" fontId="24" fillId="0" borderId="3" xfId="1" applyFont="1" applyFill="1" applyBorder="1" applyAlignment="1" applyProtection="1">
      <alignment horizontal="right" vertical="top" wrapText="1"/>
    </xf>
    <xf numFmtId="3" fontId="31" fillId="0" borderId="0" xfId="0" applyNumberFormat="1" applyFont="1" applyAlignment="1" applyProtection="1">
      <alignment horizontal="right" vertical="top"/>
    </xf>
    <xf numFmtId="0" fontId="27" fillId="0" borderId="0" xfId="1" applyFont="1" applyFill="1" applyAlignment="1" applyProtection="1">
      <alignment horizontal="right" vertical="top"/>
    </xf>
    <xf numFmtId="3" fontId="31" fillId="2" borderId="3" xfId="0" applyNumberFormat="1" applyFont="1" applyFill="1" applyBorder="1" applyAlignment="1" applyProtection="1">
      <alignment horizontal="right" vertical="top"/>
      <protection locked="0"/>
    </xf>
    <xf numFmtId="3" fontId="31" fillId="0" borderId="3" xfId="0" applyNumberFormat="1" applyFont="1" applyFill="1" applyBorder="1" applyAlignment="1" applyProtection="1">
      <alignment horizontal="right" vertical="top"/>
    </xf>
    <xf numFmtId="3" fontId="32" fillId="0" borderId="0" xfId="0" applyNumberFormat="1" applyFont="1" applyFill="1" applyBorder="1" applyAlignment="1">
      <alignment horizontal="right" vertical="top"/>
    </xf>
    <xf numFmtId="3" fontId="32" fillId="0" borderId="3" xfId="0" applyNumberFormat="1" applyFont="1" applyFill="1" applyBorder="1" applyAlignment="1" applyProtection="1">
      <alignment horizontal="right" vertical="top"/>
    </xf>
    <xf numFmtId="3" fontId="31" fillId="0" borderId="0" xfId="0" applyNumberFormat="1" applyFont="1" applyFill="1" applyBorder="1" applyAlignment="1" applyProtection="1">
      <alignment horizontal="right" vertical="top"/>
    </xf>
    <xf numFmtId="3" fontId="32" fillId="0" borderId="0" xfId="0" applyNumberFormat="1" applyFont="1" applyFill="1" applyBorder="1" applyAlignment="1" applyProtection="1">
      <alignment horizontal="right" vertical="top"/>
    </xf>
    <xf numFmtId="3" fontId="32" fillId="0" borderId="0" xfId="0" applyNumberFormat="1" applyFont="1" applyAlignment="1" applyProtection="1">
      <alignment horizontal="right" vertical="top"/>
    </xf>
    <xf numFmtId="0" fontId="15" fillId="0" borderId="0" xfId="1" applyFont="1" applyFill="1" applyAlignment="1" applyProtection="1">
      <alignment horizontal="right" vertical="top"/>
    </xf>
    <xf numFmtId="4" fontId="23" fillId="2" borderId="3" xfId="1" applyNumberFormat="1" applyFont="1" applyFill="1" applyBorder="1" applyAlignment="1" applyProtection="1">
      <alignment horizontal="right" vertical="top"/>
      <protection locked="0"/>
    </xf>
    <xf numFmtId="4" fontId="23" fillId="0" borderId="3" xfId="1" applyNumberFormat="1" applyFont="1" applyFill="1" applyBorder="1" applyAlignment="1" applyProtection="1">
      <alignment horizontal="right" vertical="top"/>
    </xf>
    <xf numFmtId="4" fontId="24" fillId="0" borderId="3" xfId="1" applyNumberFormat="1" applyFont="1" applyFill="1" applyBorder="1" applyAlignment="1" applyProtection="1">
      <alignment horizontal="right" vertical="top"/>
    </xf>
    <xf numFmtId="4" fontId="21" fillId="0" borderId="0" xfId="1" applyNumberFormat="1" applyFont="1" applyFill="1" applyAlignment="1" applyProtection="1">
      <alignment horizontal="right" vertical="top"/>
    </xf>
    <xf numFmtId="4" fontId="21" fillId="0" borderId="0" xfId="1" applyNumberFormat="1" applyFont="1" applyAlignment="1" applyProtection="1">
      <alignment horizontal="right" vertical="top"/>
    </xf>
    <xf numFmtId="4" fontId="21" fillId="5" borderId="3" xfId="1" applyNumberFormat="1" applyFont="1" applyFill="1" applyBorder="1" applyAlignment="1" applyProtection="1">
      <alignment horizontal="right" vertical="top"/>
      <protection locked="0"/>
    </xf>
    <xf numFmtId="4" fontId="16" fillId="0" borderId="0" xfId="1" applyNumberFormat="1" applyFont="1" applyFill="1" applyAlignment="1" applyProtection="1">
      <alignment horizontal="right" vertical="top"/>
    </xf>
    <xf numFmtId="4" fontId="10" fillId="0" borderId="0" xfId="1" applyNumberFormat="1" applyFont="1" applyFill="1" applyAlignment="1" applyProtection="1">
      <alignment horizontal="right" vertical="top"/>
    </xf>
    <xf numFmtId="0" fontId="27" fillId="0" borderId="0" xfId="1" applyFont="1" applyFill="1" applyAlignment="1" applyProtection="1">
      <alignment horizontal="left" vertical="top" wrapText="1"/>
    </xf>
    <xf numFmtId="4" fontId="32" fillId="0" borderId="0" xfId="0" applyNumberFormat="1" applyFont="1" applyFill="1" applyBorder="1" applyAlignment="1">
      <alignment horizontal="left" vertical="top" wrapText="1"/>
    </xf>
    <xf numFmtId="4" fontId="31" fillId="0" borderId="0" xfId="0" applyNumberFormat="1" applyFont="1" applyFill="1" applyBorder="1" applyAlignment="1" applyProtection="1">
      <alignment vertical="top" wrapText="1"/>
    </xf>
    <xf numFmtId="4" fontId="31" fillId="0" borderId="0" xfId="0" applyNumberFormat="1" applyFont="1" applyAlignment="1" applyProtection="1">
      <alignment vertical="top" wrapText="1"/>
    </xf>
    <xf numFmtId="4" fontId="32" fillId="0" borderId="9" xfId="0" applyNumberFormat="1" applyFont="1" applyFill="1" applyBorder="1" applyAlignment="1" applyProtection="1">
      <alignment vertical="top" wrapText="1"/>
    </xf>
    <xf numFmtId="3" fontId="32" fillId="0" borderId="9" xfId="0" applyNumberFormat="1" applyFont="1" applyFill="1" applyBorder="1" applyAlignment="1" applyProtection="1">
      <alignment horizontal="right" vertical="top"/>
    </xf>
    <xf numFmtId="4" fontId="32" fillId="0" borderId="0" xfId="0" applyNumberFormat="1" applyFont="1" applyFill="1" applyBorder="1" applyAlignment="1" applyProtection="1">
      <alignment vertical="top"/>
    </xf>
    <xf numFmtId="4" fontId="5" fillId="0" borderId="0" xfId="0" applyNumberFormat="1" applyFont="1" applyBorder="1" applyAlignment="1">
      <alignment vertical="top"/>
    </xf>
    <xf numFmtId="0" fontId="31" fillId="0" borderId="0" xfId="0" applyFont="1" applyAlignment="1" applyProtection="1">
      <alignment vertical="top" wrapText="1"/>
    </xf>
    <xf numFmtId="3" fontId="19" fillId="2" borderId="3" xfId="0" applyNumberFormat="1" applyFont="1" applyFill="1" applyBorder="1" applyAlignment="1" applyProtection="1">
      <alignment vertical="top" wrapText="1"/>
      <protection locked="0"/>
    </xf>
    <xf numFmtId="9" fontId="19" fillId="0" borderId="3" xfId="5" applyNumberFormat="1" applyFont="1" applyBorder="1" applyAlignment="1" applyProtection="1">
      <alignment vertical="top" wrapText="1"/>
    </xf>
    <xf numFmtId="3" fontId="19" fillId="0" borderId="3" xfId="0" applyNumberFormat="1" applyFont="1" applyBorder="1" applyAlignment="1" applyProtection="1">
      <alignment vertical="top" wrapText="1"/>
    </xf>
    <xf numFmtId="0" fontId="30" fillId="0" borderId="3" xfId="0" applyFont="1" applyBorder="1" applyAlignment="1" applyProtection="1">
      <alignment vertical="top" wrapText="1"/>
    </xf>
    <xf numFmtId="3" fontId="30" fillId="0" borderId="3" xfId="0" applyNumberFormat="1" applyFont="1" applyBorder="1" applyAlignment="1" applyProtection="1">
      <alignment vertical="top"/>
    </xf>
    <xf numFmtId="9" fontId="30" fillId="0" borderId="3" xfId="5" applyNumberFormat="1" applyFont="1" applyBorder="1" applyAlignment="1" applyProtection="1">
      <alignment vertical="top" wrapText="1"/>
    </xf>
    <xf numFmtId="0" fontId="19" fillId="2" borderId="3" xfId="0" applyFont="1" applyFill="1" applyBorder="1" applyAlignment="1" applyProtection="1">
      <alignment vertical="top" wrapText="1"/>
      <protection locked="0"/>
    </xf>
    <xf numFmtId="3" fontId="32" fillId="4" borderId="9" xfId="0" applyNumberFormat="1" applyFont="1" applyFill="1" applyBorder="1" applyAlignment="1" applyProtection="1">
      <alignment horizontal="center" vertical="top"/>
    </xf>
    <xf numFmtId="3" fontId="30" fillId="0" borderId="3" xfId="0" applyNumberFormat="1" applyFont="1" applyBorder="1" applyAlignment="1" applyProtection="1">
      <alignment horizontal="center" vertical="top"/>
    </xf>
    <xf numFmtId="3" fontId="19" fillId="0" borderId="3" xfId="0" applyNumberFormat="1" applyFont="1" applyBorder="1" applyAlignment="1" applyProtection="1">
      <alignment vertical="top"/>
    </xf>
    <xf numFmtId="0" fontId="19" fillId="0" borderId="3" xfId="0" applyFont="1" applyBorder="1" applyAlignment="1" applyProtection="1">
      <alignment horizontal="right" vertical="top" wrapText="1"/>
    </xf>
    <xf numFmtId="0" fontId="19" fillId="0" borderId="3" xfId="0" applyFont="1" applyBorder="1" applyAlignment="1" applyProtection="1">
      <alignment vertical="top" wrapText="1"/>
    </xf>
    <xf numFmtId="3" fontId="32" fillId="0" borderId="3" xfId="4" applyNumberFormat="1" applyFont="1" applyFill="1" applyBorder="1" applyAlignment="1" applyProtection="1">
      <alignment horizontal="right" vertical="top"/>
    </xf>
    <xf numFmtId="0" fontId="31" fillId="0" borderId="0" xfId="0" applyFont="1" applyFill="1" applyBorder="1" applyAlignment="1" applyProtection="1">
      <alignment vertical="top" wrapText="1"/>
    </xf>
    <xf numFmtId="3" fontId="31" fillId="0" borderId="3" xfId="0" applyNumberFormat="1" applyFont="1" applyFill="1" applyBorder="1" applyAlignment="1" applyProtection="1">
      <alignment horizontal="right" vertical="top" wrapText="1"/>
    </xf>
    <xf numFmtId="3" fontId="32" fillId="0" borderId="3" xfId="0" applyNumberFormat="1" applyFont="1" applyFill="1" applyBorder="1" applyAlignment="1" applyProtection="1">
      <alignment horizontal="right" vertical="top" wrapText="1"/>
    </xf>
    <xf numFmtId="3" fontId="32" fillId="3" borderId="3" xfId="0" applyNumberFormat="1" applyFont="1" applyFill="1" applyBorder="1" applyAlignment="1" applyProtection="1">
      <alignment horizontal="right" vertical="top"/>
    </xf>
    <xf numFmtId="3" fontId="31" fillId="0" borderId="3" xfId="4" applyNumberFormat="1" applyFont="1" applyFill="1" applyBorder="1" applyAlignment="1" applyProtection="1">
      <alignment horizontal="right" vertical="top"/>
    </xf>
    <xf numFmtId="3" fontId="31" fillId="0" borderId="3" xfId="4" applyNumberFormat="1" applyFont="1" applyFill="1" applyBorder="1" applyAlignment="1" applyProtection="1">
      <alignment horizontal="right" vertical="top" wrapText="1"/>
    </xf>
    <xf numFmtId="3" fontId="31" fillId="3" borderId="3" xfId="4" applyNumberFormat="1" applyFont="1" applyFill="1" applyBorder="1" applyAlignment="1" applyProtection="1">
      <alignment horizontal="right" vertical="top" wrapText="1"/>
    </xf>
    <xf numFmtId="3" fontId="32" fillId="3" borderId="3" xfId="4" applyNumberFormat="1" applyFont="1" applyFill="1" applyBorder="1" applyAlignment="1" applyProtection="1">
      <alignment horizontal="right" vertical="top" wrapText="1"/>
    </xf>
    <xf numFmtId="3" fontId="31" fillId="2" borderId="3" xfId="4" applyNumberFormat="1" applyFont="1" applyFill="1" applyBorder="1" applyAlignment="1" applyProtection="1">
      <alignment horizontal="right" vertical="top" wrapText="1"/>
      <protection locked="0"/>
    </xf>
    <xf numFmtId="3" fontId="12" fillId="0" borderId="0" xfId="0" applyNumberFormat="1" applyFont="1" applyFill="1" applyBorder="1" applyAlignment="1" applyProtection="1">
      <alignment vertical="top"/>
    </xf>
    <xf numFmtId="3" fontId="19" fillId="2" borderId="3" xfId="0" applyNumberFormat="1" applyFont="1" applyFill="1" applyBorder="1" applyAlignment="1" applyProtection="1">
      <alignment horizontal="right" vertical="top"/>
      <protection locked="0"/>
    </xf>
    <xf numFmtId="3" fontId="30" fillId="0" borderId="3" xfId="0" applyNumberFormat="1" applyFont="1" applyBorder="1" applyAlignment="1" applyProtection="1">
      <alignment horizontal="center" vertical="center" wrapText="1"/>
    </xf>
    <xf numFmtId="0" fontId="23" fillId="0" borderId="0" xfId="0" applyFont="1" applyFill="1" applyAlignment="1" applyProtection="1">
      <alignment vertical="top"/>
    </xf>
    <xf numFmtId="0" fontId="0" fillId="0" borderId="0" xfId="0" applyFont="1" applyFill="1" applyAlignment="1" applyProtection="1">
      <alignment vertical="top"/>
    </xf>
    <xf numFmtId="0" fontId="23" fillId="0" borderId="0" xfId="0" applyFont="1" applyFill="1" applyAlignment="1" applyProtection="1">
      <alignment horizontal="left" vertical="top"/>
    </xf>
    <xf numFmtId="4" fontId="24" fillId="0" borderId="0" xfId="0" applyNumberFormat="1" applyFont="1" applyFill="1" applyAlignment="1" applyProtection="1">
      <alignment horizontal="center" vertical="top"/>
    </xf>
    <xf numFmtId="4" fontId="23" fillId="0" borderId="0" xfId="0" applyNumberFormat="1" applyFont="1" applyFill="1" applyBorder="1" applyAlignment="1" applyProtection="1">
      <alignment horizontal="right" vertical="top"/>
    </xf>
    <xf numFmtId="0" fontId="28" fillId="0" borderId="0" xfId="0" applyFont="1" applyAlignment="1" applyProtection="1">
      <alignment vertical="top" wrapText="1"/>
    </xf>
    <xf numFmtId="0" fontId="21" fillId="0" borderId="0" xfId="0" applyFont="1" applyAlignment="1" applyProtection="1">
      <alignment horizontal="center" vertical="top"/>
    </xf>
    <xf numFmtId="0" fontId="26" fillId="0" borderId="0" xfId="0" applyFont="1" applyFill="1" applyAlignment="1" applyProtection="1">
      <alignment vertical="top" wrapText="1"/>
    </xf>
    <xf numFmtId="0" fontId="21" fillId="0" borderId="0" xfId="0" applyFont="1" applyBorder="1" applyAlignment="1" applyProtection="1">
      <alignment horizontal="center" vertical="top"/>
    </xf>
    <xf numFmtId="0" fontId="8" fillId="0" borderId="0" xfId="0" applyFont="1" applyAlignment="1" applyProtection="1">
      <alignment horizontal="center" vertical="top"/>
    </xf>
    <xf numFmtId="3" fontId="24" fillId="0" borderId="3" xfId="0" applyNumberFormat="1" applyFont="1" applyFill="1" applyBorder="1" applyAlignment="1" applyProtection="1">
      <alignment horizontal="left" vertical="top"/>
    </xf>
    <xf numFmtId="3" fontId="27" fillId="0" borderId="0" xfId="0" applyNumberFormat="1" applyFont="1" applyFill="1" applyBorder="1" applyAlignment="1" applyProtection="1">
      <alignment horizontal="center" vertical="top"/>
    </xf>
    <xf numFmtId="0" fontId="26" fillId="0" borderId="0" xfId="0" applyFont="1" applyFill="1" applyAlignment="1" applyProtection="1">
      <alignment vertical="top"/>
    </xf>
    <xf numFmtId="3" fontId="9" fillId="0" borderId="0" xfId="0" applyNumberFormat="1" applyFont="1" applyFill="1" applyBorder="1" applyAlignment="1" applyProtection="1">
      <alignment horizontal="center" vertical="top"/>
    </xf>
    <xf numFmtId="3" fontId="23" fillId="0" borderId="3" xfId="0" applyNumberFormat="1" applyFont="1" applyFill="1" applyBorder="1" applyAlignment="1" applyProtection="1">
      <alignment horizontal="left" vertical="top"/>
    </xf>
    <xf numFmtId="3" fontId="23" fillId="0" borderId="3" xfId="0" applyNumberFormat="1" applyFont="1" applyFill="1" applyBorder="1" applyAlignment="1" applyProtection="1">
      <alignment horizontal="left" vertical="top" wrapText="1"/>
    </xf>
    <xf numFmtId="4" fontId="27" fillId="0" borderId="3" xfId="0" applyNumberFormat="1" applyFont="1" applyFill="1" applyBorder="1" applyAlignment="1" applyProtection="1">
      <alignment horizontal="right" vertical="top"/>
    </xf>
    <xf numFmtId="3" fontId="21" fillId="0" borderId="0" xfId="0" applyNumberFormat="1" applyFont="1" applyFill="1" applyBorder="1" applyAlignment="1" applyProtection="1">
      <alignment horizontal="center" vertical="top"/>
    </xf>
    <xf numFmtId="3" fontId="8" fillId="0" borderId="0" xfId="0" applyNumberFormat="1" applyFont="1" applyFill="1" applyBorder="1" applyAlignment="1" applyProtection="1">
      <alignment horizontal="center" vertical="top"/>
    </xf>
    <xf numFmtId="3" fontId="24" fillId="0" borderId="3" xfId="0" applyNumberFormat="1" applyFont="1" applyFill="1" applyBorder="1" applyAlignment="1" applyProtection="1">
      <alignment horizontal="right" vertical="top" wrapText="1"/>
    </xf>
    <xf numFmtId="4" fontId="24" fillId="0" borderId="3" xfId="0" applyNumberFormat="1" applyFont="1" applyFill="1" applyBorder="1" applyAlignment="1" applyProtection="1">
      <alignment horizontal="right" vertical="top"/>
    </xf>
    <xf numFmtId="0" fontId="28" fillId="0" borderId="0" xfId="0" applyFont="1" applyFill="1" applyAlignment="1" applyProtection="1">
      <alignment vertical="top"/>
    </xf>
    <xf numFmtId="0" fontId="28" fillId="0" borderId="0" xfId="0" applyFont="1" applyFill="1" applyAlignment="1" applyProtection="1">
      <alignment vertical="top" wrapText="1"/>
    </xf>
    <xf numFmtId="0" fontId="26" fillId="0" borderId="0" xfId="0" applyFont="1" applyAlignment="1" applyProtection="1">
      <alignment vertical="top" wrapText="1"/>
    </xf>
    <xf numFmtId="49" fontId="27" fillId="0" borderId="3" xfId="0" applyNumberFormat="1" applyFont="1" applyFill="1" applyBorder="1" applyAlignment="1" applyProtection="1">
      <alignment horizontal="left" vertical="top"/>
    </xf>
    <xf numFmtId="0" fontId="27" fillId="0" borderId="3" xfId="0" applyFont="1" applyFill="1" applyBorder="1" applyAlignment="1" applyProtection="1">
      <alignment horizontal="right" vertical="top" wrapText="1"/>
    </xf>
    <xf numFmtId="3" fontId="18" fillId="0" borderId="0" xfId="0" applyNumberFormat="1" applyFont="1" applyFill="1" applyBorder="1" applyAlignment="1" applyProtection="1">
      <alignment horizontal="center" vertical="top"/>
    </xf>
    <xf numFmtId="0" fontId="21" fillId="0" borderId="0" xfId="0" applyFont="1" applyFill="1" applyBorder="1" applyAlignment="1" applyProtection="1">
      <alignment horizontal="left" vertical="top"/>
    </xf>
    <xf numFmtId="0" fontId="21" fillId="0" borderId="0" xfId="0" applyFont="1" applyFill="1" applyBorder="1" applyAlignment="1" applyProtection="1">
      <alignment vertical="top" wrapText="1"/>
    </xf>
    <xf numFmtId="4" fontId="24" fillId="0" borderId="0" xfId="0" applyNumberFormat="1" applyFont="1" applyFill="1" applyBorder="1" applyAlignment="1" applyProtection="1">
      <alignment horizontal="right" vertical="top"/>
    </xf>
    <xf numFmtId="4" fontId="24" fillId="0" borderId="0" xfId="0" applyNumberFormat="1" applyFont="1" applyFill="1" applyBorder="1" applyAlignment="1" applyProtection="1">
      <alignment horizontal="center" vertical="top"/>
    </xf>
    <xf numFmtId="3" fontId="10" fillId="0" borderId="0" xfId="0" applyNumberFormat="1" applyFont="1" applyFill="1" applyBorder="1" applyAlignment="1" applyProtection="1">
      <alignment horizontal="center" vertical="top"/>
    </xf>
    <xf numFmtId="0" fontId="27" fillId="0" borderId="0" xfId="0" applyFont="1" applyFill="1" applyBorder="1" applyAlignment="1" applyProtection="1">
      <alignment vertical="top" wrapText="1"/>
    </xf>
    <xf numFmtId="0" fontId="6" fillId="0" borderId="0" xfId="0" applyFont="1" applyFill="1" applyAlignment="1" applyProtection="1">
      <alignment vertical="top"/>
    </xf>
    <xf numFmtId="0" fontId="10" fillId="0" borderId="0" xfId="0" applyFont="1" applyAlignment="1" applyProtection="1">
      <alignment horizontal="center" vertical="top"/>
    </xf>
    <xf numFmtId="4" fontId="27" fillId="0" borderId="3" xfId="0" applyNumberFormat="1" applyFont="1" applyBorder="1" applyAlignment="1" applyProtection="1">
      <alignment horizontal="right" vertical="top"/>
    </xf>
    <xf numFmtId="0" fontId="27" fillId="0" borderId="0" xfId="0" applyFont="1" applyAlignment="1" applyProtection="1">
      <alignment horizontal="center" vertical="top"/>
    </xf>
    <xf numFmtId="0" fontId="27" fillId="0" borderId="0" xfId="0" applyFont="1" applyBorder="1" applyAlignment="1" applyProtection="1">
      <alignment horizontal="center" vertical="top"/>
    </xf>
    <xf numFmtId="0" fontId="7" fillId="0" borderId="0" xfId="0" applyFont="1" applyAlignment="1" applyProtection="1">
      <alignment horizontal="center" vertical="top"/>
    </xf>
    <xf numFmtId="0" fontId="27" fillId="0" borderId="0" xfId="0" applyFont="1" applyAlignment="1" applyProtection="1">
      <alignment horizontal="left" vertical="top"/>
    </xf>
    <xf numFmtId="0" fontId="27" fillId="0" borderId="0" xfId="0" applyFont="1" applyAlignment="1" applyProtection="1">
      <alignment horizontal="right" vertical="top" wrapText="1"/>
    </xf>
    <xf numFmtId="0" fontId="9" fillId="0" borderId="0" xfId="0" applyFont="1" applyAlignment="1" applyProtection="1">
      <alignment horizontal="center" vertical="top"/>
    </xf>
    <xf numFmtId="0" fontId="24" fillId="0" borderId="0" xfId="0" applyFont="1" applyFill="1" applyBorder="1" applyAlignment="1" applyProtection="1">
      <alignment horizontal="left" vertical="top" wrapText="1"/>
    </xf>
    <xf numFmtId="0" fontId="21" fillId="0" borderId="0" xfId="0" applyFont="1" applyAlignment="1" applyProtection="1">
      <alignment horizontal="left" vertical="top"/>
    </xf>
    <xf numFmtId="4" fontId="27" fillId="0" borderId="3" xfId="0" applyNumberFormat="1" applyFont="1" applyFill="1" applyBorder="1" applyAlignment="1" applyProtection="1">
      <alignment horizontal="center" vertical="top"/>
    </xf>
    <xf numFmtId="0" fontId="8" fillId="0" borderId="0" xfId="0" applyFont="1" applyBorder="1" applyAlignment="1" applyProtection="1">
      <alignment horizontal="center" vertical="top"/>
    </xf>
    <xf numFmtId="4" fontId="23" fillId="0" borderId="3" xfId="0" applyNumberFormat="1" applyFont="1" applyFill="1" applyBorder="1" applyAlignment="1" applyProtection="1">
      <alignment horizontal="center" vertical="top"/>
    </xf>
    <xf numFmtId="0" fontId="9" fillId="0" borderId="0" xfId="0" applyFont="1" applyBorder="1" applyAlignment="1" applyProtection="1">
      <alignment horizontal="center" vertical="top"/>
    </xf>
    <xf numFmtId="0" fontId="23" fillId="0" borderId="0" xfId="0" applyFont="1" applyFill="1" applyBorder="1" applyAlignment="1" applyProtection="1">
      <alignment horizontal="left" vertical="top" wrapText="1"/>
    </xf>
    <xf numFmtId="0" fontId="23" fillId="0" borderId="0" xfId="0" applyFont="1" applyAlignment="1" applyProtection="1">
      <alignment horizontal="left" vertical="top"/>
    </xf>
    <xf numFmtId="4" fontId="24" fillId="0" borderId="0" xfId="0" applyNumberFormat="1" applyFont="1" applyBorder="1" applyAlignment="1" applyProtection="1">
      <alignment horizontal="right" vertical="top"/>
    </xf>
    <xf numFmtId="4" fontId="24" fillId="0" borderId="0" xfId="0" applyNumberFormat="1" applyFont="1" applyBorder="1" applyAlignment="1" applyProtection="1">
      <alignment horizontal="center" vertical="top"/>
    </xf>
    <xf numFmtId="4" fontId="23" fillId="0" borderId="0" xfId="0" applyNumberFormat="1" applyFont="1" applyBorder="1" applyAlignment="1" applyProtection="1">
      <alignment horizontal="right" vertical="top"/>
    </xf>
    <xf numFmtId="3" fontId="19" fillId="0" borderId="0" xfId="0" applyNumberFormat="1" applyFont="1" applyFill="1" applyAlignment="1" applyProtection="1">
      <alignment vertical="top"/>
    </xf>
    <xf numFmtId="3" fontId="31" fillId="0" borderId="0" xfId="0" applyNumberFormat="1" applyFont="1" applyFill="1" applyAlignment="1" applyProtection="1">
      <alignment vertical="top"/>
    </xf>
    <xf numFmtId="0" fontId="32" fillId="0" borderId="12" xfId="0" applyFont="1" applyBorder="1" applyAlignment="1" applyProtection="1">
      <alignment horizontal="right" vertical="top" wrapText="1"/>
    </xf>
    <xf numFmtId="9" fontId="32" fillId="0" borderId="11" xfId="0" applyNumberFormat="1" applyFont="1" applyBorder="1" applyAlignment="1" applyProtection="1">
      <alignment horizontal="center" vertical="top"/>
    </xf>
    <xf numFmtId="0" fontId="32" fillId="0" borderId="3" xfId="0" applyFont="1" applyBorder="1" applyAlignment="1" applyProtection="1">
      <alignment vertical="top" wrapText="1"/>
    </xf>
    <xf numFmtId="3" fontId="31" fillId="0" borderId="3" xfId="0" applyNumberFormat="1" applyFont="1" applyFill="1" applyBorder="1" applyAlignment="1" applyProtection="1">
      <alignment horizontal="left" vertical="top" wrapText="1"/>
    </xf>
    <xf numFmtId="3" fontId="19" fillId="0" borderId="3" xfId="0" applyNumberFormat="1" applyFont="1" applyBorder="1" applyAlignment="1" applyProtection="1">
      <alignment horizontal="right" vertical="top"/>
    </xf>
    <xf numFmtId="3" fontId="21" fillId="0" borderId="0" xfId="0" applyNumberFormat="1" applyFont="1" applyAlignment="1" applyProtection="1">
      <alignment horizontal="center" vertical="top"/>
    </xf>
    <xf numFmtId="3" fontId="8" fillId="0" borderId="0" xfId="0" applyNumberFormat="1" applyFont="1" applyAlignment="1" applyProtection="1">
      <alignment horizontal="center" vertical="top"/>
    </xf>
    <xf numFmtId="3" fontId="8" fillId="0" borderId="0" xfId="0" applyNumberFormat="1" applyFont="1" applyBorder="1" applyAlignment="1" applyProtection="1">
      <alignment horizontal="center" vertical="top"/>
    </xf>
    <xf numFmtId="3" fontId="19" fillId="0" borderId="3" xfId="0" applyNumberFormat="1" applyFont="1" applyFill="1" applyBorder="1" applyAlignment="1" applyProtection="1">
      <alignment horizontal="right" vertical="top"/>
    </xf>
    <xf numFmtId="3" fontId="32" fillId="0" borderId="3" xfId="0" applyNumberFormat="1" applyFont="1" applyFill="1" applyBorder="1" applyAlignment="1" applyProtection="1">
      <alignment horizontal="left" vertical="top" wrapText="1"/>
    </xf>
    <xf numFmtId="3" fontId="30" fillId="0" borderId="3" xfId="0" applyNumberFormat="1" applyFont="1" applyBorder="1" applyAlignment="1" applyProtection="1">
      <alignment horizontal="right" vertical="top"/>
    </xf>
    <xf numFmtId="3" fontId="27" fillId="0" borderId="0" xfId="0" applyNumberFormat="1" applyFont="1" applyAlignment="1" applyProtection="1">
      <alignment horizontal="center" vertical="top"/>
    </xf>
    <xf numFmtId="3" fontId="9" fillId="0" borderId="0" xfId="0" applyNumberFormat="1" applyFont="1" applyAlignment="1" applyProtection="1">
      <alignment horizontal="center" vertical="top"/>
    </xf>
    <xf numFmtId="3" fontId="9" fillId="0" borderId="0" xfId="0" applyNumberFormat="1" applyFont="1" applyBorder="1" applyAlignment="1" applyProtection="1">
      <alignment horizontal="center" vertical="top"/>
    </xf>
    <xf numFmtId="3" fontId="24" fillId="0" borderId="0" xfId="0" applyNumberFormat="1" applyFont="1" applyAlignment="1" applyProtection="1">
      <alignment horizontal="center" vertical="top"/>
    </xf>
    <xf numFmtId="3" fontId="17" fillId="0" borderId="0" xfId="0" applyNumberFormat="1" applyFont="1" applyAlignment="1" applyProtection="1">
      <alignment horizontal="center" vertical="top"/>
    </xf>
    <xf numFmtId="3" fontId="17" fillId="0" borderId="0" xfId="0" applyNumberFormat="1" applyFont="1" applyBorder="1" applyAlignment="1" applyProtection="1">
      <alignment horizontal="center" vertical="top"/>
    </xf>
    <xf numFmtId="3" fontId="30" fillId="0" borderId="3" xfId="0" applyNumberFormat="1" applyFont="1" applyFill="1" applyBorder="1" applyAlignment="1" applyProtection="1">
      <alignment horizontal="left" vertical="top" wrapText="1"/>
    </xf>
    <xf numFmtId="3" fontId="32" fillId="0" borderId="10" xfId="0" applyNumberFormat="1" applyFont="1" applyFill="1" applyBorder="1" applyAlignment="1" applyProtection="1">
      <alignment horizontal="right" vertical="top"/>
    </xf>
    <xf numFmtId="3" fontId="30" fillId="0" borderId="0" xfId="0" applyNumberFormat="1" applyFont="1" applyAlignment="1" applyProtection="1">
      <alignment horizontal="right" vertical="top"/>
    </xf>
    <xf numFmtId="3" fontId="11" fillId="0" borderId="0" xfId="0" applyNumberFormat="1" applyFont="1" applyAlignment="1" applyProtection="1">
      <alignment horizontal="center" vertical="top"/>
    </xf>
    <xf numFmtId="3" fontId="11" fillId="0" borderId="0" xfId="0" applyNumberFormat="1" applyFont="1" applyBorder="1" applyAlignment="1" applyProtection="1">
      <alignment horizontal="center" vertical="top"/>
    </xf>
    <xf numFmtId="10" fontId="32" fillId="0" borderId="3" xfId="0" applyNumberFormat="1" applyFont="1" applyFill="1" applyBorder="1" applyAlignment="1" applyProtection="1">
      <alignment horizontal="right" vertical="top" wrapText="1"/>
    </xf>
    <xf numFmtId="3" fontId="33" fillId="0" borderId="0" xfId="0" applyNumberFormat="1" applyFont="1" applyFill="1" applyBorder="1" applyAlignment="1" applyProtection="1">
      <alignment horizontal="left" vertical="top" wrapText="1"/>
    </xf>
    <xf numFmtId="3" fontId="32" fillId="0" borderId="0" xfId="0" applyNumberFormat="1" applyFont="1" applyFill="1" applyBorder="1" applyAlignment="1" applyProtection="1">
      <alignment horizontal="center" vertical="top"/>
    </xf>
    <xf numFmtId="0" fontId="6" fillId="0" borderId="0" xfId="0" applyFont="1" applyAlignment="1" applyProtection="1">
      <alignment vertical="top"/>
    </xf>
    <xf numFmtId="0" fontId="31" fillId="0" borderId="0" xfId="0" applyFont="1" applyAlignment="1" applyProtection="1">
      <alignment horizontal="right" vertical="top" wrapText="1"/>
    </xf>
    <xf numFmtId="0" fontId="0" fillId="0" borderId="0" xfId="0" applyProtection="1"/>
    <xf numFmtId="3" fontId="31" fillId="3" borderId="3" xfId="0" applyNumberFormat="1" applyFont="1" applyFill="1" applyBorder="1" applyAlignment="1" applyProtection="1">
      <alignment horizontal="right" vertical="top"/>
    </xf>
    <xf numFmtId="4" fontId="31" fillId="3" borderId="3" xfId="0" applyNumberFormat="1" applyFont="1" applyFill="1" applyBorder="1" applyAlignment="1" applyProtection="1">
      <alignment vertical="top" wrapText="1"/>
    </xf>
    <xf numFmtId="4" fontId="31" fillId="0" borderId="0" xfId="0" applyNumberFormat="1" applyFont="1" applyFill="1" applyBorder="1" applyAlignment="1" applyProtection="1">
      <alignment horizontal="left" vertical="top" wrapText="1"/>
    </xf>
    <xf numFmtId="4" fontId="27" fillId="0" borderId="3" xfId="1" applyNumberFormat="1" applyFont="1" applyFill="1" applyBorder="1" applyAlignment="1" applyProtection="1">
      <alignment horizontal="right" vertical="top"/>
    </xf>
    <xf numFmtId="4" fontId="21" fillId="0" borderId="3" xfId="1" applyNumberFormat="1" applyFont="1" applyFill="1" applyBorder="1" applyAlignment="1" applyProtection="1">
      <alignment horizontal="right" vertical="top"/>
    </xf>
    <xf numFmtId="4" fontId="34" fillId="0" borderId="3" xfId="0" applyNumberFormat="1" applyFont="1" applyBorder="1" applyAlignment="1" applyProtection="1">
      <alignment horizontal="right" vertical="top"/>
    </xf>
    <xf numFmtId="49" fontId="31" fillId="0" borderId="0" xfId="0" applyNumberFormat="1" applyFont="1" applyAlignment="1" applyProtection="1">
      <alignment horizontal="center" vertical="top"/>
    </xf>
    <xf numFmtId="0" fontId="31" fillId="3" borderId="5" xfId="0" applyNumberFormat="1" applyFont="1" applyFill="1" applyBorder="1" applyAlignment="1" applyProtection="1">
      <alignment vertical="top"/>
    </xf>
    <xf numFmtId="0" fontId="0" fillId="3" borderId="0" xfId="0" applyFill="1"/>
    <xf numFmtId="0" fontId="32" fillId="6" borderId="3" xfId="0" applyFont="1" applyFill="1" applyBorder="1" applyAlignment="1" applyProtection="1">
      <alignment vertical="top" wrapText="1"/>
    </xf>
    <xf numFmtId="0" fontId="32" fillId="2" borderId="3" xfId="0" applyNumberFormat="1" applyFont="1" applyFill="1" applyBorder="1" applyAlignment="1" applyProtection="1">
      <alignment horizontal="center" vertical="center"/>
      <protection locked="0"/>
    </xf>
    <xf numFmtId="3" fontId="31" fillId="2" borderId="3" xfId="4" applyNumberFormat="1" applyFont="1" applyFill="1" applyBorder="1" applyAlignment="1" applyProtection="1">
      <alignment horizontal="right" vertical="top"/>
      <protection locked="0"/>
    </xf>
    <xf numFmtId="0" fontId="27" fillId="0" borderId="0" xfId="1" applyFont="1" applyFill="1" applyAlignment="1" applyProtection="1">
      <alignment horizontal="left" vertical="top"/>
    </xf>
    <xf numFmtId="4" fontId="24" fillId="0" borderId="3" xfId="0" applyNumberFormat="1" applyFont="1" applyFill="1" applyBorder="1" applyAlignment="1" applyProtection="1">
      <alignment horizontal="center" vertical="center"/>
    </xf>
    <xf numFmtId="0" fontId="31" fillId="0" borderId="0" xfId="0" applyFont="1" applyFill="1" applyBorder="1" applyAlignment="1" applyProtection="1">
      <alignment horizontal="left" vertical="top" wrapText="1"/>
    </xf>
    <xf numFmtId="0" fontId="21" fillId="0" borderId="3" xfId="1" applyFont="1" applyFill="1" applyBorder="1" applyAlignment="1" applyProtection="1">
      <alignment horizontal="center" vertical="center" wrapText="1"/>
    </xf>
    <xf numFmtId="4" fontId="31" fillId="0" borderId="9" xfId="0" applyNumberFormat="1" applyFont="1" applyFill="1" applyBorder="1" applyAlignment="1" applyProtection="1">
      <alignment horizontal="left" vertical="top" wrapText="1"/>
    </xf>
    <xf numFmtId="0" fontId="31" fillId="3" borderId="3" xfId="0" quotePrefix="1" applyNumberFormat="1" applyFont="1" applyFill="1" applyBorder="1" applyAlignment="1" applyProtection="1">
      <alignment horizontal="right" vertical="top" wrapText="1"/>
    </xf>
    <xf numFmtId="4" fontId="24" fillId="0" borderId="3" xfId="1" applyNumberFormat="1" applyFont="1" applyFill="1" applyBorder="1" applyAlignment="1" applyProtection="1">
      <alignment horizontal="center" vertical="center" wrapText="1"/>
    </xf>
    <xf numFmtId="4" fontId="24" fillId="0" borderId="3" xfId="0" applyNumberFormat="1" applyFont="1" applyFill="1" applyBorder="1" applyAlignment="1" applyProtection="1">
      <alignment horizontal="center" vertical="center" wrapText="1"/>
    </xf>
    <xf numFmtId="4" fontId="32" fillId="0" borderId="3" xfId="0" applyNumberFormat="1" applyFont="1" applyFill="1" applyBorder="1" applyAlignment="1" applyProtection="1">
      <alignment horizontal="left" vertical="top" wrapText="1"/>
    </xf>
    <xf numFmtId="4" fontId="31" fillId="0" borderId="3" xfId="0" applyNumberFormat="1" applyFont="1" applyFill="1" applyBorder="1" applyAlignment="1" applyProtection="1">
      <alignment horizontal="left" vertical="top" wrapText="1"/>
    </xf>
    <xf numFmtId="3" fontId="30" fillId="0" borderId="3" xfId="0" applyNumberFormat="1" applyFont="1" applyFill="1" applyBorder="1" applyAlignment="1" applyProtection="1">
      <alignment horizontal="center" vertical="top"/>
    </xf>
    <xf numFmtId="0" fontId="30" fillId="0" borderId="3" xfId="0" applyFont="1" applyBorder="1" applyAlignment="1" applyProtection="1">
      <alignment horizontal="center" vertical="center" wrapText="1"/>
    </xf>
    <xf numFmtId="0" fontId="30" fillId="0" borderId="3" xfId="0" applyFont="1" applyFill="1" applyBorder="1" applyAlignment="1" applyProtection="1">
      <alignment horizontal="center" vertical="top"/>
    </xf>
    <xf numFmtId="3" fontId="32" fillId="0" borderId="3" xfId="4" applyNumberFormat="1" applyFont="1" applyFill="1" applyBorder="1" applyAlignment="1" applyProtection="1">
      <alignment horizontal="right" vertical="top" wrapText="1"/>
    </xf>
    <xf numFmtId="0" fontId="24" fillId="0" borderId="3" xfId="1" applyFont="1" applyFill="1" applyBorder="1" applyAlignment="1" applyProtection="1">
      <alignment horizontal="left" vertical="top"/>
    </xf>
    <xf numFmtId="0" fontId="23" fillId="0" borderId="3" xfId="1" applyFont="1" applyFill="1" applyBorder="1" applyAlignment="1" applyProtection="1">
      <alignment horizontal="left" vertical="top"/>
    </xf>
    <xf numFmtId="9" fontId="27" fillId="0" borderId="6" xfId="5" applyFont="1" applyBorder="1" applyAlignment="1" applyProtection="1">
      <alignment horizontal="center" vertical="top"/>
    </xf>
    <xf numFmtId="9" fontId="27" fillId="0" borderId="0" xfId="5" applyFont="1" applyBorder="1" applyAlignment="1" applyProtection="1">
      <alignment horizontal="center" vertical="top"/>
    </xf>
    <xf numFmtId="0" fontId="15" fillId="0" borderId="0" xfId="1" applyFont="1" applyFill="1" applyAlignment="1" applyProtection="1">
      <alignment horizontal="center" vertical="center"/>
    </xf>
    <xf numFmtId="49" fontId="24" fillId="0" borderId="9" xfId="1" applyNumberFormat="1" applyFont="1" applyFill="1" applyBorder="1" applyAlignment="1" applyProtection="1">
      <alignment vertical="center"/>
    </xf>
    <xf numFmtId="49" fontId="24" fillId="0" borderId="7" xfId="1" applyNumberFormat="1" applyFont="1" applyFill="1" applyBorder="1" applyAlignment="1" applyProtection="1">
      <alignment vertical="center"/>
    </xf>
    <xf numFmtId="0" fontId="24" fillId="0" borderId="9" xfId="1" applyFont="1" applyFill="1" applyBorder="1" applyAlignment="1" applyProtection="1">
      <alignment horizontal="center" vertical="center" wrapText="1"/>
    </xf>
    <xf numFmtId="0" fontId="24" fillId="0" borderId="7" xfId="1" applyFont="1" applyFill="1" applyBorder="1" applyAlignment="1" applyProtection="1">
      <alignment horizontal="center" vertical="center" wrapText="1"/>
    </xf>
    <xf numFmtId="4" fontId="24" fillId="0" borderId="3" xfId="1" applyNumberFormat="1" applyFont="1" applyFill="1" applyBorder="1" applyAlignment="1" applyProtection="1">
      <alignment horizontal="center" vertical="center" wrapText="1"/>
    </xf>
    <xf numFmtId="4" fontId="24" fillId="0" borderId="9" xfId="1" applyNumberFormat="1" applyFont="1" applyFill="1" applyBorder="1" applyAlignment="1" applyProtection="1">
      <alignment horizontal="center" vertical="center" wrapText="1"/>
    </xf>
    <xf numFmtId="4" fontId="24" fillId="0" borderId="7" xfId="1" applyNumberFormat="1" applyFont="1" applyFill="1" applyBorder="1" applyAlignment="1" applyProtection="1">
      <alignment horizontal="center" vertical="center" wrapText="1"/>
    </xf>
    <xf numFmtId="3" fontId="24" fillId="0" borderId="4" xfId="0" applyNumberFormat="1" applyFont="1" applyFill="1" applyBorder="1" applyAlignment="1" applyProtection="1">
      <alignment horizontal="left" vertical="top"/>
    </xf>
    <xf numFmtId="3" fontId="24" fillId="0" borderId="2" xfId="0" applyNumberFormat="1" applyFont="1" applyFill="1" applyBorder="1" applyAlignment="1" applyProtection="1">
      <alignment horizontal="left" vertical="top"/>
    </xf>
    <xf numFmtId="0" fontId="25" fillId="0" borderId="4" xfId="0" applyFont="1" applyFill="1" applyBorder="1" applyAlignment="1" applyProtection="1">
      <alignment horizontal="right" vertical="top" wrapText="1"/>
    </xf>
    <xf numFmtId="0" fontId="25" fillId="0" borderId="5" xfId="0" applyFont="1" applyFill="1" applyBorder="1" applyAlignment="1" applyProtection="1">
      <alignment horizontal="right" vertical="top" wrapText="1"/>
    </xf>
    <xf numFmtId="0" fontId="23" fillId="0" borderId="4" xfId="0" applyFont="1" applyFill="1" applyBorder="1" applyAlignment="1" applyProtection="1">
      <alignment horizontal="right" vertical="top" wrapText="1"/>
    </xf>
    <xf numFmtId="0" fontId="23" fillId="0" borderId="5" xfId="0" applyFont="1" applyFill="1" applyBorder="1" applyAlignment="1" applyProtection="1">
      <alignment horizontal="right" vertical="top" wrapText="1"/>
    </xf>
    <xf numFmtId="0" fontId="27" fillId="0" borderId="3" xfId="0" applyFont="1" applyFill="1" applyBorder="1" applyAlignment="1" applyProtection="1">
      <alignment horizontal="left" vertical="center" wrapText="1"/>
    </xf>
    <xf numFmtId="4" fontId="24" fillId="0" borderId="3" xfId="0" applyNumberFormat="1" applyFont="1" applyFill="1" applyBorder="1" applyAlignment="1" applyProtection="1">
      <alignment horizontal="right" vertical="center" wrapText="1"/>
    </xf>
    <xf numFmtId="4" fontId="24" fillId="0" borderId="3" xfId="0" applyNumberFormat="1" applyFont="1" applyFill="1" applyBorder="1" applyAlignment="1" applyProtection="1">
      <alignment horizontal="center" vertical="center" wrapText="1"/>
    </xf>
    <xf numFmtId="0" fontId="27" fillId="0" borderId="3" xfId="0" applyFont="1" applyBorder="1" applyAlignment="1" applyProtection="1">
      <alignment horizontal="left" vertical="top" wrapText="1"/>
    </xf>
    <xf numFmtId="0" fontId="24" fillId="0" borderId="4" xfId="0" applyFont="1" applyFill="1" applyBorder="1" applyAlignment="1" applyProtection="1">
      <alignment horizontal="right" vertical="top" wrapText="1"/>
    </xf>
    <xf numFmtId="0" fontId="24" fillId="0" borderId="5" xfId="0" applyFont="1" applyFill="1" applyBorder="1" applyAlignment="1" applyProtection="1">
      <alignment horizontal="right" vertical="top" wrapText="1"/>
    </xf>
    <xf numFmtId="0" fontId="34" fillId="0" borderId="4" xfId="0" applyFont="1" applyBorder="1" applyAlignment="1" applyProtection="1">
      <alignment horizontal="left" vertical="top" wrapText="1"/>
    </xf>
    <xf numFmtId="0" fontId="34" fillId="0" borderId="5" xfId="0" applyFont="1" applyBorder="1" applyAlignment="1" applyProtection="1">
      <alignment horizontal="left" vertical="top" wrapText="1"/>
    </xf>
    <xf numFmtId="0" fontId="21" fillId="0" borderId="3" xfId="0" applyFont="1" applyBorder="1" applyAlignment="1" applyProtection="1">
      <alignment horizontal="left" vertical="top" wrapText="1"/>
    </xf>
    <xf numFmtId="0" fontId="24" fillId="0" borderId="0" xfId="0" applyFont="1" applyFill="1" applyBorder="1" applyAlignment="1" applyProtection="1">
      <alignment horizontal="right" vertical="top" wrapText="1"/>
    </xf>
    <xf numFmtId="0" fontId="27" fillId="0" borderId="0" xfId="1" applyFont="1" applyFill="1" applyAlignment="1" applyProtection="1">
      <alignment horizontal="center" vertical="center"/>
    </xf>
    <xf numFmtId="0" fontId="21" fillId="0" borderId="0" xfId="0" applyFont="1" applyFill="1" applyAlignment="1" applyProtection="1">
      <alignment horizontal="left" vertical="top" wrapText="1"/>
    </xf>
    <xf numFmtId="0" fontId="21" fillId="0" borderId="0" xfId="0" applyFont="1" applyFill="1" applyAlignment="1" applyProtection="1">
      <alignment horizontal="left" vertical="top"/>
    </xf>
    <xf numFmtId="0" fontId="24" fillId="0" borderId="0" xfId="0" applyFont="1" applyFill="1" applyAlignment="1" applyProtection="1">
      <alignment horizontal="left" vertical="top"/>
    </xf>
    <xf numFmtId="4" fontId="24" fillId="0" borderId="9" xfId="0" applyNumberFormat="1" applyFont="1" applyFill="1" applyBorder="1" applyAlignment="1" applyProtection="1">
      <alignment horizontal="left" vertical="center" wrapText="1"/>
    </xf>
    <xf numFmtId="4" fontId="24" fillId="0" borderId="7" xfId="0" applyNumberFormat="1" applyFont="1" applyFill="1" applyBorder="1" applyAlignment="1" applyProtection="1">
      <alignment horizontal="left" vertical="center" wrapText="1"/>
    </xf>
    <xf numFmtId="4" fontId="24" fillId="0" borderId="9" xfId="0" applyNumberFormat="1" applyFont="1" applyFill="1" applyBorder="1" applyAlignment="1" applyProtection="1">
      <alignment horizontal="center" vertical="center" wrapText="1"/>
    </xf>
    <xf numFmtId="4" fontId="24" fillId="0" borderId="7" xfId="0" applyNumberFormat="1" applyFont="1" applyFill="1" applyBorder="1" applyAlignment="1" applyProtection="1">
      <alignment horizontal="center" vertical="center" wrapText="1"/>
    </xf>
    <xf numFmtId="3" fontId="24" fillId="0" borderId="4" xfId="0" applyNumberFormat="1" applyFont="1" applyFill="1" applyBorder="1" applyAlignment="1" applyProtection="1">
      <alignment horizontal="center" vertical="top" wrapText="1"/>
    </xf>
    <xf numFmtId="3" fontId="24" fillId="0" borderId="2" xfId="0" applyNumberFormat="1" applyFont="1" applyFill="1" applyBorder="1" applyAlignment="1" applyProtection="1">
      <alignment horizontal="center" vertical="top" wrapText="1"/>
    </xf>
    <xf numFmtId="4" fontId="32" fillId="0" borderId="4" xfId="0" applyNumberFormat="1" applyFont="1" applyFill="1" applyBorder="1" applyAlignment="1" applyProtection="1">
      <alignment horizontal="left" vertical="top" wrapText="1"/>
    </xf>
    <xf numFmtId="4" fontId="32" fillId="0" borderId="5" xfId="0" applyNumberFormat="1" applyFont="1" applyFill="1" applyBorder="1" applyAlignment="1" applyProtection="1">
      <alignment horizontal="left" vertical="top" wrapText="1"/>
    </xf>
    <xf numFmtId="0" fontId="37" fillId="0" borderId="0" xfId="1" applyFont="1" applyFill="1" applyAlignment="1" applyProtection="1">
      <alignment horizontal="center" vertical="center"/>
    </xf>
    <xf numFmtId="4" fontId="32" fillId="0" borderId="15" xfId="0" applyNumberFormat="1" applyFont="1" applyFill="1" applyBorder="1" applyAlignment="1" applyProtection="1">
      <alignment horizontal="center" vertical="top"/>
    </xf>
    <xf numFmtId="4" fontId="32" fillId="0" borderId="16" xfId="0" applyNumberFormat="1" applyFont="1" applyFill="1" applyBorder="1" applyAlignment="1" applyProtection="1">
      <alignment horizontal="center" vertical="top"/>
    </xf>
    <xf numFmtId="4" fontId="32" fillId="0" borderId="17" xfId="0" applyNumberFormat="1" applyFont="1" applyFill="1" applyBorder="1" applyAlignment="1" applyProtection="1">
      <alignment horizontal="center" vertical="top"/>
    </xf>
    <xf numFmtId="4" fontId="30" fillId="0" borderId="3" xfId="0" applyNumberFormat="1" applyFont="1" applyFill="1" applyBorder="1" applyAlignment="1" applyProtection="1">
      <alignment horizontal="left" vertical="top"/>
    </xf>
    <xf numFmtId="4" fontId="32" fillId="0" borderId="3" xfId="0" applyNumberFormat="1" applyFont="1" applyFill="1" applyBorder="1" applyAlignment="1" applyProtection="1">
      <alignment horizontal="left" vertical="top" wrapText="1"/>
    </xf>
    <xf numFmtId="4" fontId="32" fillId="0" borderId="0" xfId="0" applyNumberFormat="1" applyFont="1" applyFill="1" applyBorder="1" applyAlignment="1" applyProtection="1">
      <alignment horizontal="left" vertical="top"/>
    </xf>
    <xf numFmtId="4" fontId="31" fillId="0" borderId="3" xfId="0" applyNumberFormat="1" applyFont="1" applyFill="1" applyBorder="1" applyAlignment="1" applyProtection="1">
      <alignment horizontal="left" vertical="top" wrapText="1"/>
    </xf>
    <xf numFmtId="4" fontId="32" fillId="0" borderId="15" xfId="0" applyNumberFormat="1" applyFont="1" applyFill="1" applyBorder="1" applyAlignment="1" applyProtection="1">
      <alignment horizontal="center" vertical="top" wrapText="1"/>
    </xf>
    <xf numFmtId="4" fontId="32" fillId="0" borderId="16" xfId="0" applyNumberFormat="1" applyFont="1" applyFill="1" applyBorder="1" applyAlignment="1" applyProtection="1">
      <alignment horizontal="center" vertical="top" wrapText="1"/>
    </xf>
    <xf numFmtId="4" fontId="32" fillId="0" borderId="17" xfId="0" applyNumberFormat="1" applyFont="1" applyFill="1" applyBorder="1" applyAlignment="1" applyProtection="1">
      <alignment horizontal="center" vertical="top" wrapText="1"/>
    </xf>
    <xf numFmtId="3" fontId="30" fillId="0" borderId="7" xfId="0" applyNumberFormat="1" applyFont="1" applyFill="1" applyBorder="1" applyAlignment="1" applyProtection="1">
      <alignment horizontal="center" vertical="center" wrapText="1"/>
    </xf>
    <xf numFmtId="4" fontId="19" fillId="0" borderId="0" xfId="0" applyNumberFormat="1" applyFont="1" applyFill="1" applyAlignment="1" applyProtection="1">
      <alignment horizontal="left" vertical="top" wrapText="1"/>
    </xf>
    <xf numFmtId="3" fontId="32" fillId="0" borderId="9" xfId="0" applyNumberFormat="1" applyFont="1" applyFill="1" applyBorder="1" applyAlignment="1" applyProtection="1">
      <alignment horizontal="left" vertical="top"/>
    </xf>
    <xf numFmtId="0" fontId="30" fillId="0" borderId="3" xfId="0" applyFont="1" applyFill="1" applyBorder="1" applyAlignment="1" applyProtection="1">
      <alignment horizontal="center" vertical="top"/>
    </xf>
    <xf numFmtId="0" fontId="27" fillId="0" borderId="0" xfId="1" applyFont="1" applyFill="1" applyAlignment="1" applyProtection="1">
      <alignment horizontal="center" vertical="top"/>
    </xf>
    <xf numFmtId="3" fontId="30" fillId="0" borderId="3" xfId="0" applyNumberFormat="1" applyFont="1" applyFill="1" applyBorder="1" applyAlignment="1" applyProtection="1">
      <alignment horizontal="center" vertical="top"/>
    </xf>
    <xf numFmtId="0" fontId="31" fillId="0" borderId="0" xfId="0" applyFont="1" applyFill="1" applyBorder="1" applyAlignment="1" applyProtection="1">
      <alignment horizontal="left" vertical="top" wrapText="1"/>
    </xf>
    <xf numFmtId="0" fontId="19" fillId="0" borderId="0" xfId="0" applyFont="1" applyBorder="1" applyAlignment="1" applyProtection="1">
      <alignment horizontal="left" vertical="top" wrapText="1"/>
    </xf>
    <xf numFmtId="0" fontId="30" fillId="0" borderId="3" xfId="0" applyFont="1" applyBorder="1" applyAlignment="1" applyProtection="1">
      <alignment horizontal="center" vertical="center" wrapText="1"/>
    </xf>
    <xf numFmtId="3" fontId="32" fillId="0" borderId="3" xfId="4" applyNumberFormat="1" applyFont="1" applyFill="1" applyBorder="1" applyAlignment="1" applyProtection="1">
      <alignment horizontal="right" vertical="top" wrapText="1"/>
    </xf>
    <xf numFmtId="3" fontId="32" fillId="0" borderId="3" xfId="4" applyNumberFormat="1" applyFont="1" applyFill="1" applyBorder="1" applyAlignment="1" applyProtection="1">
      <alignment vertical="top" wrapText="1"/>
    </xf>
    <xf numFmtId="0" fontId="32" fillId="0" borderId="1" xfId="0" applyNumberFormat="1" applyFont="1" applyFill="1" applyBorder="1" applyAlignment="1" applyProtection="1">
      <alignment horizontal="left" vertical="top"/>
    </xf>
    <xf numFmtId="0" fontId="32" fillId="0" borderId="3" xfId="4" applyNumberFormat="1" applyFont="1" applyFill="1" applyBorder="1" applyAlignment="1" applyProtection="1">
      <alignment horizontal="center" vertical="center" wrapText="1"/>
    </xf>
    <xf numFmtId="0" fontId="30" fillId="0" borderId="3" xfId="4" applyNumberFormat="1" applyFont="1" applyBorder="1" applyAlignment="1" applyProtection="1">
      <alignment horizontal="center" vertical="center" wrapText="1"/>
    </xf>
    <xf numFmtId="0" fontId="32" fillId="0" borderId="9" xfId="4" applyFont="1" applyFill="1" applyBorder="1" applyAlignment="1" applyProtection="1">
      <alignment horizontal="center" vertical="center" wrapText="1"/>
    </xf>
    <xf numFmtId="0" fontId="30" fillId="0" borderId="7" xfId="4" applyFont="1" applyBorder="1" applyAlignment="1" applyProtection="1">
      <alignment horizontal="center" vertical="center" wrapText="1"/>
    </xf>
    <xf numFmtId="3" fontId="32" fillId="0" borderId="4" xfId="4" applyNumberFormat="1" applyFont="1" applyFill="1" applyBorder="1" applyAlignment="1" applyProtection="1">
      <alignment horizontal="center" vertical="center"/>
    </xf>
    <xf numFmtId="3" fontId="32" fillId="0" borderId="2" xfId="4" applyNumberFormat="1" applyFont="1" applyFill="1" applyBorder="1" applyAlignment="1" applyProtection="1">
      <alignment horizontal="center" vertical="center"/>
    </xf>
    <xf numFmtId="0" fontId="32" fillId="0" borderId="3" xfId="4" applyFont="1" applyFill="1" applyBorder="1" applyAlignment="1" applyProtection="1">
      <alignment vertical="top" wrapText="1"/>
    </xf>
    <xf numFmtId="4" fontId="32" fillId="0" borderId="3" xfId="0" applyNumberFormat="1" applyFont="1" applyFill="1" applyBorder="1" applyAlignment="1" applyProtection="1">
      <alignment horizontal="right" vertical="top" wrapText="1"/>
    </xf>
    <xf numFmtId="4" fontId="32" fillId="0" borderId="2" xfId="0" applyNumberFormat="1" applyFont="1" applyFill="1" applyBorder="1" applyAlignment="1" applyProtection="1">
      <alignment horizontal="left" vertical="top" wrapText="1"/>
    </xf>
    <xf numFmtId="4" fontId="32" fillId="0" borderId="4" xfId="0" applyNumberFormat="1" applyFont="1" applyFill="1" applyBorder="1" applyAlignment="1" applyProtection="1">
      <alignment horizontal="left" vertical="top"/>
    </xf>
    <xf numFmtId="4" fontId="32" fillId="0" borderId="5" xfId="0" applyNumberFormat="1" applyFont="1" applyFill="1" applyBorder="1" applyAlignment="1" applyProtection="1">
      <alignment horizontal="left" vertical="top"/>
    </xf>
    <xf numFmtId="4" fontId="31" fillId="0" borderId="2" xfId="0" applyNumberFormat="1" applyFont="1" applyFill="1" applyBorder="1" applyAlignment="1" applyProtection="1">
      <alignment horizontal="left" vertical="top"/>
    </xf>
    <xf numFmtId="0" fontId="32" fillId="0" borderId="1" xfId="0" applyFont="1" applyFill="1" applyBorder="1" applyAlignment="1" applyProtection="1">
      <alignment horizontal="center" vertical="center" wrapText="1"/>
    </xf>
    <xf numFmtId="0" fontId="32" fillId="0" borderId="4" xfId="0" applyFont="1" applyFill="1" applyBorder="1" applyAlignment="1" applyProtection="1">
      <alignment horizontal="left" vertical="top" wrapText="1"/>
    </xf>
    <xf numFmtId="0" fontId="31" fillId="0" borderId="2" xfId="0" applyFont="1" applyFill="1" applyBorder="1" applyAlignment="1" applyProtection="1">
      <alignment horizontal="left" vertical="top"/>
    </xf>
    <xf numFmtId="0" fontId="31" fillId="3" borderId="12" xfId="0" applyFont="1" applyFill="1" applyBorder="1" applyAlignment="1" applyProtection="1">
      <alignment horizontal="center" vertical="top" wrapText="1"/>
    </xf>
    <xf numFmtId="0" fontId="31" fillId="3" borderId="13" xfId="0" applyFont="1" applyFill="1" applyBorder="1" applyAlignment="1" applyProtection="1">
      <alignment horizontal="center" vertical="top" wrapText="1"/>
    </xf>
    <xf numFmtId="4" fontId="32" fillId="0" borderId="10" xfId="0" applyNumberFormat="1" applyFont="1" applyFill="1" applyBorder="1" applyAlignment="1" applyProtection="1">
      <alignment horizontal="right" vertical="top" wrapText="1"/>
    </xf>
    <xf numFmtId="3" fontId="32" fillId="0" borderId="0" xfId="0" applyNumberFormat="1" applyFont="1" applyFill="1" applyBorder="1" applyAlignment="1" applyProtection="1">
      <alignment horizontal="right" vertical="top" wrapText="1"/>
    </xf>
    <xf numFmtId="3" fontId="31" fillId="0" borderId="0" xfId="0" applyNumberFormat="1" applyFont="1" applyFill="1" applyBorder="1" applyAlignment="1" applyProtection="1">
      <alignment horizontal="center" vertical="top"/>
    </xf>
    <xf numFmtId="0" fontId="27" fillId="0" borderId="3" xfId="1" applyFont="1" applyFill="1" applyBorder="1" applyAlignment="1" applyProtection="1">
      <alignment horizontal="center" vertical="center" wrapText="1"/>
    </xf>
    <xf numFmtId="4" fontId="0" fillId="0" borderId="0" xfId="0" applyNumberFormat="1" applyFont="1" applyAlignment="1" applyProtection="1">
      <alignment vertical="top"/>
    </xf>
    <xf numFmtId="0" fontId="19" fillId="0" borderId="7" xfId="4" applyNumberFormat="1" applyFont="1" applyBorder="1" applyAlignment="1" applyProtection="1">
      <alignment horizontal="center" vertical="center" wrapText="1"/>
    </xf>
    <xf numFmtId="4" fontId="19" fillId="0" borderId="7" xfId="0" applyNumberFormat="1" applyFont="1" applyFill="1" applyBorder="1" applyAlignment="1" applyProtection="1">
      <alignment horizontal="center" vertical="center" wrapText="1"/>
    </xf>
    <xf numFmtId="3" fontId="32" fillId="0" borderId="14" xfId="0" applyNumberFormat="1" applyFont="1" applyFill="1" applyBorder="1" applyAlignment="1" applyProtection="1">
      <alignment horizontal="center" vertical="center"/>
    </xf>
    <xf numFmtId="0" fontId="19" fillId="0" borderId="3" xfId="4" applyNumberFormat="1" applyFont="1" applyBorder="1" applyAlignment="1" applyProtection="1">
      <alignment horizontal="center" vertical="center" wrapText="1"/>
    </xf>
    <xf numFmtId="4" fontId="19" fillId="0" borderId="3" xfId="0" applyNumberFormat="1" applyFont="1" applyFill="1" applyBorder="1" applyAlignment="1" applyProtection="1">
      <alignment horizontal="center" vertical="center" wrapText="1"/>
    </xf>
    <xf numFmtId="3" fontId="32" fillId="0" borderId="7" xfId="0" applyNumberFormat="1" applyFont="1" applyFill="1" applyBorder="1" applyAlignment="1" applyProtection="1">
      <alignment horizontal="center" vertical="center"/>
    </xf>
    <xf numFmtId="3" fontId="32" fillId="0" borderId="3" xfId="0" applyNumberFormat="1" applyFont="1" applyFill="1" applyBorder="1" applyAlignment="1" applyProtection="1">
      <alignment horizontal="center" vertical="center"/>
    </xf>
    <xf numFmtId="4" fontId="32" fillId="0" borderId="3" xfId="0" applyNumberFormat="1" applyFont="1" applyFill="1" applyBorder="1" applyAlignment="1" applyProtection="1">
      <alignment horizontal="left" vertical="top"/>
    </xf>
    <xf numFmtId="0" fontId="30" fillId="0" borderId="3" xfId="0" applyNumberFormat="1" applyFont="1" applyBorder="1" applyAlignment="1" applyProtection="1">
      <alignment horizontal="right" vertical="top"/>
    </xf>
    <xf numFmtId="0" fontId="19" fillId="0" borderId="3" xfId="0" applyNumberFormat="1" applyFont="1" applyFill="1" applyBorder="1" applyAlignment="1" applyProtection="1">
      <alignment horizontal="right" vertical="top"/>
    </xf>
    <xf numFmtId="3" fontId="30" fillId="0" borderId="3" xfId="0" applyNumberFormat="1" applyFont="1" applyFill="1" applyBorder="1" applyAlignment="1" applyProtection="1">
      <alignment horizontal="right" vertical="top"/>
    </xf>
    <xf numFmtId="0" fontId="31" fillId="0" borderId="3" xfId="0" applyNumberFormat="1" applyFont="1" applyFill="1" applyBorder="1" applyAlignment="1" applyProtection="1">
      <alignment horizontal="right" vertical="top"/>
    </xf>
    <xf numFmtId="0" fontId="31" fillId="0" borderId="9" xfId="0" applyNumberFormat="1" applyFont="1" applyFill="1" applyBorder="1" applyAlignment="1" applyProtection="1">
      <alignment vertical="top"/>
    </xf>
    <xf numFmtId="3" fontId="31" fillId="0" borderId="9" xfId="0" applyNumberFormat="1" applyFont="1" applyFill="1" applyBorder="1" applyAlignment="1" applyProtection="1">
      <alignment horizontal="right" vertical="top"/>
    </xf>
    <xf numFmtId="3" fontId="32" fillId="0" borderId="3" xfId="0" applyNumberFormat="1" applyFont="1" applyFill="1" applyBorder="1" applyAlignment="1" applyProtection="1">
      <alignment horizontal="center" vertical="center"/>
    </xf>
    <xf numFmtId="4" fontId="32" fillId="0" borderId="0" xfId="0" applyNumberFormat="1" applyFont="1" applyFill="1" applyBorder="1" applyAlignment="1" applyProtection="1">
      <alignment horizontal="left" vertical="top" wrapText="1"/>
    </xf>
    <xf numFmtId="4" fontId="32" fillId="0" borderId="3" xfId="0" applyNumberFormat="1" applyFont="1" applyFill="1" applyBorder="1" applyAlignment="1" applyProtection="1">
      <alignment vertical="top"/>
    </xf>
    <xf numFmtId="4" fontId="32" fillId="0" borderId="3" xfId="0" applyNumberFormat="1" applyFont="1" applyFill="1" applyBorder="1" applyAlignment="1" applyProtection="1">
      <alignment horizontal="center" vertical="center"/>
    </xf>
    <xf numFmtId="4" fontId="0" fillId="0" borderId="0" xfId="0" applyNumberFormat="1" applyFont="1" applyFill="1" applyBorder="1" applyAlignment="1" applyProtection="1">
      <alignment vertical="top"/>
    </xf>
    <xf numFmtId="0" fontId="32" fillId="0" borderId="9" xfId="0" applyNumberFormat="1" applyFont="1" applyFill="1" applyBorder="1" applyAlignment="1" applyProtection="1">
      <alignment horizontal="right" vertical="top"/>
    </xf>
    <xf numFmtId="0" fontId="32" fillId="0" borderId="3" xfId="0" applyNumberFormat="1" applyFont="1" applyFill="1" applyBorder="1" applyAlignment="1" applyProtection="1">
      <alignment horizontal="right" vertical="top"/>
    </xf>
    <xf numFmtId="4" fontId="32" fillId="0" borderId="3" xfId="0" applyNumberFormat="1" applyFont="1" applyFill="1" applyBorder="1" applyAlignment="1" applyProtection="1">
      <alignment horizontal="left" vertical="center" wrapText="1"/>
    </xf>
    <xf numFmtId="0" fontId="30" fillId="0" borderId="3" xfId="0" applyNumberFormat="1" applyFont="1" applyFill="1" applyBorder="1" applyAlignment="1" applyProtection="1">
      <alignment horizontal="right" vertical="top"/>
    </xf>
    <xf numFmtId="4" fontId="32" fillId="0" borderId="12" xfId="0" applyNumberFormat="1" applyFont="1" applyFill="1" applyBorder="1" applyAlignment="1" applyProtection="1">
      <alignment horizontal="left" vertical="center" wrapText="1"/>
    </xf>
    <xf numFmtId="4" fontId="32" fillId="0" borderId="11" xfId="0" applyNumberFormat="1" applyFont="1" applyFill="1" applyBorder="1" applyAlignment="1" applyProtection="1">
      <alignment horizontal="left" vertical="center" wrapText="1"/>
    </xf>
    <xf numFmtId="4" fontId="32" fillId="0" borderId="13" xfId="0" applyNumberFormat="1" applyFont="1" applyFill="1" applyBorder="1" applyAlignment="1" applyProtection="1">
      <alignment horizontal="left" vertical="center" wrapText="1"/>
    </xf>
    <xf numFmtId="4" fontId="32" fillId="0" borderId="8" xfId="0" applyNumberFormat="1" applyFont="1" applyFill="1" applyBorder="1" applyAlignment="1" applyProtection="1">
      <alignment horizontal="left" vertical="center" wrapText="1"/>
    </xf>
    <xf numFmtId="3" fontId="4" fillId="0" borderId="0" xfId="0" applyNumberFormat="1" applyFont="1" applyFill="1" applyBorder="1" applyAlignment="1" applyProtection="1">
      <alignment horizontal="center"/>
    </xf>
  </cellXfs>
  <cellStyles count="6">
    <cellStyle name="Normal" xfId="0" builtinId="0" customBuiltin="1"/>
    <cellStyle name="Normal 2" xfId="1"/>
    <cellStyle name="Normal 3" xfId="2"/>
    <cellStyle name="Normal 4" xfId="4"/>
    <cellStyle name="Percent" xfId="5" builtinId="5"/>
    <cellStyle name="Percent 2" xfId="3"/>
  </cellStyles>
  <dxfs count="12">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topLeftCell="A7" workbookViewId="0">
      <selection activeCell="N23" sqref="N23"/>
    </sheetView>
  </sheetViews>
  <sheetFormatPr defaultColWidth="9.09765625" defaultRowHeight="14.5" x14ac:dyDescent="0.3"/>
  <cols>
    <col min="1" max="1" width="6.59765625" style="77" customWidth="1"/>
    <col min="2" max="2" width="56.09765625" style="71" customWidth="1"/>
    <col min="3" max="3" width="12.69921875" style="95" customWidth="1"/>
    <col min="4" max="4" width="11.296875" style="95" customWidth="1"/>
    <col min="5" max="5" width="12.69921875" style="96" customWidth="1"/>
    <col min="6" max="7" width="12.69921875" style="95" customWidth="1"/>
    <col min="8" max="9" width="12.69921875" style="96" customWidth="1"/>
    <col min="10" max="16384" width="9.09765625" style="63"/>
  </cols>
  <sheetData>
    <row r="1" spans="1:9" x14ac:dyDescent="0.3">
      <c r="A1" s="244" t="s">
        <v>357</v>
      </c>
      <c r="B1" s="244"/>
      <c r="C1" s="244"/>
      <c r="D1" s="244"/>
      <c r="E1" s="244"/>
      <c r="F1" s="244"/>
      <c r="G1" s="244"/>
      <c r="H1" s="244"/>
      <c r="I1" s="244"/>
    </row>
    <row r="2" spans="1:9" x14ac:dyDescent="0.3">
      <c r="A2" s="72"/>
      <c r="B2" s="68"/>
      <c r="C2" s="88"/>
      <c r="D2" s="88"/>
      <c r="E2" s="88"/>
      <c r="F2" s="88"/>
      <c r="G2" s="88"/>
      <c r="H2" s="88"/>
      <c r="I2" s="88"/>
    </row>
    <row r="3" spans="1:9" x14ac:dyDescent="0.3">
      <c r="A3" s="245" t="s">
        <v>16</v>
      </c>
      <c r="B3" s="247" t="s">
        <v>17</v>
      </c>
      <c r="C3" s="249" t="s">
        <v>18</v>
      </c>
      <c r="D3" s="249"/>
      <c r="E3" s="250" t="s">
        <v>227</v>
      </c>
      <c r="F3" s="249" t="s">
        <v>19</v>
      </c>
      <c r="G3" s="249"/>
      <c r="H3" s="250" t="s">
        <v>228</v>
      </c>
      <c r="I3" s="250" t="s">
        <v>10</v>
      </c>
    </row>
    <row r="4" spans="1:9" ht="104" x14ac:dyDescent="0.3">
      <c r="A4" s="246"/>
      <c r="B4" s="248"/>
      <c r="C4" s="232" t="s">
        <v>303</v>
      </c>
      <c r="D4" s="232" t="s">
        <v>304</v>
      </c>
      <c r="E4" s="251"/>
      <c r="F4" s="232" t="s">
        <v>305</v>
      </c>
      <c r="G4" s="232" t="s">
        <v>306</v>
      </c>
      <c r="H4" s="251"/>
      <c r="I4" s="251"/>
    </row>
    <row r="5" spans="1:9" x14ac:dyDescent="0.3">
      <c r="A5" s="73" t="s">
        <v>184</v>
      </c>
      <c r="B5" s="240" t="s">
        <v>311</v>
      </c>
      <c r="C5" s="241"/>
      <c r="D5" s="241"/>
      <c r="E5" s="241"/>
      <c r="F5" s="241"/>
      <c r="G5" s="241"/>
      <c r="H5" s="241"/>
      <c r="I5" s="241"/>
    </row>
    <row r="6" spans="1:9" ht="39" x14ac:dyDescent="0.3">
      <c r="A6" s="74" t="s">
        <v>20</v>
      </c>
      <c r="B6" s="65" t="s">
        <v>312</v>
      </c>
      <c r="C6" s="89">
        <v>0</v>
      </c>
      <c r="D6" s="89">
        <v>0</v>
      </c>
      <c r="E6" s="90">
        <f>C6+D6</f>
        <v>0</v>
      </c>
      <c r="F6" s="89">
        <v>0</v>
      </c>
      <c r="G6" s="89">
        <v>0</v>
      </c>
      <c r="H6" s="90">
        <f>F6+G6</f>
        <v>0</v>
      </c>
      <c r="I6" s="90">
        <f>E6+H6</f>
        <v>0</v>
      </c>
    </row>
    <row r="7" spans="1:9" ht="26" x14ac:dyDescent="0.3">
      <c r="A7" s="74" t="s">
        <v>21</v>
      </c>
      <c r="B7" s="65" t="s">
        <v>314</v>
      </c>
      <c r="C7" s="89">
        <v>0</v>
      </c>
      <c r="D7" s="89">
        <v>0</v>
      </c>
      <c r="E7" s="90">
        <f>C7+D7</f>
        <v>0</v>
      </c>
      <c r="F7" s="89">
        <v>0</v>
      </c>
      <c r="G7" s="89">
        <v>0</v>
      </c>
      <c r="H7" s="90">
        <f>F7+G7</f>
        <v>0</v>
      </c>
      <c r="I7" s="90">
        <f>E7+H7</f>
        <v>0</v>
      </c>
    </row>
    <row r="8" spans="1:9" ht="26" x14ac:dyDescent="0.3">
      <c r="A8" s="74" t="s">
        <v>313</v>
      </c>
      <c r="B8" s="65" t="s">
        <v>315</v>
      </c>
      <c r="C8" s="89">
        <v>0</v>
      </c>
      <c r="D8" s="89">
        <v>0</v>
      </c>
      <c r="E8" s="90">
        <f t="shared" ref="E8" si="0">C8+D8</f>
        <v>0</v>
      </c>
      <c r="F8" s="89">
        <v>0</v>
      </c>
      <c r="G8" s="89">
        <v>0</v>
      </c>
      <c r="H8" s="90">
        <f>F8+G8</f>
        <v>0</v>
      </c>
      <c r="I8" s="90">
        <f>E8+H8</f>
        <v>0</v>
      </c>
    </row>
    <row r="9" spans="1:9" s="36" customFormat="1" x14ac:dyDescent="0.3">
      <c r="A9" s="74"/>
      <c r="B9" s="78" t="s">
        <v>22</v>
      </c>
      <c r="C9" s="91">
        <f>SUM(C6:C8)</f>
        <v>0</v>
      </c>
      <c r="D9" s="91">
        <f>SUM(D6:D8)</f>
        <v>0</v>
      </c>
      <c r="E9" s="91">
        <f>C9+D9</f>
        <v>0</v>
      </c>
      <c r="F9" s="91">
        <f>SUM(F6:F8)</f>
        <v>0</v>
      </c>
      <c r="G9" s="91">
        <f>SUM(G6:G8)</f>
        <v>0</v>
      </c>
      <c r="H9" s="91">
        <f>F9+G9</f>
        <v>0</v>
      </c>
      <c r="I9" s="91">
        <f>E9+H9</f>
        <v>0</v>
      </c>
    </row>
    <row r="10" spans="1:9" x14ac:dyDescent="0.3">
      <c r="A10" s="73" t="s">
        <v>185</v>
      </c>
      <c r="B10" s="240" t="s">
        <v>327</v>
      </c>
      <c r="C10" s="241"/>
      <c r="D10" s="241"/>
      <c r="E10" s="241"/>
      <c r="F10" s="241"/>
      <c r="G10" s="241"/>
      <c r="H10" s="241"/>
      <c r="I10" s="241"/>
    </row>
    <row r="11" spans="1:9" ht="39" x14ac:dyDescent="0.3">
      <c r="A11" s="74" t="s">
        <v>23</v>
      </c>
      <c r="B11" s="66" t="s">
        <v>316</v>
      </c>
      <c r="C11" s="89">
        <v>0</v>
      </c>
      <c r="D11" s="89">
        <v>0</v>
      </c>
      <c r="E11" s="90">
        <f>C11+D11</f>
        <v>0</v>
      </c>
      <c r="F11" s="89">
        <v>0</v>
      </c>
      <c r="G11" s="89">
        <v>0</v>
      </c>
      <c r="H11" s="90">
        <f>F11+G11</f>
        <v>0</v>
      </c>
      <c r="I11" s="90">
        <f>E11+H11</f>
        <v>0</v>
      </c>
    </row>
    <row r="12" spans="1:9" ht="39" x14ac:dyDescent="0.3">
      <c r="A12" s="74" t="s">
        <v>317</v>
      </c>
      <c r="B12" s="66" t="s">
        <v>320</v>
      </c>
      <c r="C12" s="89">
        <v>0</v>
      </c>
      <c r="D12" s="89">
        <v>0</v>
      </c>
      <c r="E12" s="90">
        <f t="shared" ref="E12:E16" si="1">C12+D12</f>
        <v>0</v>
      </c>
      <c r="F12" s="89">
        <v>0</v>
      </c>
      <c r="G12" s="89">
        <v>0</v>
      </c>
      <c r="H12" s="90">
        <f t="shared" ref="H12:H14" si="2">F12+G12</f>
        <v>0</v>
      </c>
      <c r="I12" s="90">
        <f t="shared" ref="I12:I14" si="3">E12+H12</f>
        <v>0</v>
      </c>
    </row>
    <row r="13" spans="1:9" ht="52" x14ac:dyDescent="0.3">
      <c r="A13" s="74" t="s">
        <v>318</v>
      </c>
      <c r="B13" s="66" t="s">
        <v>321</v>
      </c>
      <c r="C13" s="89">
        <v>0</v>
      </c>
      <c r="D13" s="89">
        <v>0</v>
      </c>
      <c r="E13" s="90">
        <f t="shared" si="1"/>
        <v>0</v>
      </c>
      <c r="F13" s="89">
        <v>0</v>
      </c>
      <c r="G13" s="89">
        <v>0</v>
      </c>
      <c r="H13" s="90">
        <f t="shared" si="2"/>
        <v>0</v>
      </c>
      <c r="I13" s="90">
        <f t="shared" si="3"/>
        <v>0</v>
      </c>
    </row>
    <row r="14" spans="1:9" ht="26" x14ac:dyDescent="0.3">
      <c r="A14" s="74" t="s">
        <v>319</v>
      </c>
      <c r="B14" s="66" t="s">
        <v>324</v>
      </c>
      <c r="C14" s="90">
        <f>SUM(C15:C16)</f>
        <v>0</v>
      </c>
      <c r="D14" s="90">
        <f>SUM(D15:D16)</f>
        <v>0</v>
      </c>
      <c r="E14" s="90">
        <f t="shared" si="1"/>
        <v>0</v>
      </c>
      <c r="F14" s="90">
        <f>SUM(F15:F16)</f>
        <v>0</v>
      </c>
      <c r="G14" s="90">
        <f>SUM(G15:G16)</f>
        <v>0</v>
      </c>
      <c r="H14" s="90">
        <f t="shared" si="2"/>
        <v>0</v>
      </c>
      <c r="I14" s="90">
        <f t="shared" si="3"/>
        <v>0</v>
      </c>
    </row>
    <row r="15" spans="1:9" x14ac:dyDescent="0.3">
      <c r="A15" s="74" t="s">
        <v>322</v>
      </c>
      <c r="B15" s="66" t="s">
        <v>325</v>
      </c>
      <c r="C15" s="89">
        <v>0</v>
      </c>
      <c r="D15" s="89">
        <v>0</v>
      </c>
      <c r="E15" s="90">
        <f t="shared" si="1"/>
        <v>0</v>
      </c>
      <c r="F15" s="89">
        <v>0</v>
      </c>
      <c r="G15" s="89">
        <v>0</v>
      </c>
      <c r="H15" s="90">
        <f t="shared" ref="H15:H16" si="4">F15+G15</f>
        <v>0</v>
      </c>
      <c r="I15" s="90">
        <f t="shared" ref="I15:I16" si="5">E15+H15</f>
        <v>0</v>
      </c>
    </row>
    <row r="16" spans="1:9" x14ac:dyDescent="0.3">
      <c r="A16" s="74" t="s">
        <v>323</v>
      </c>
      <c r="B16" s="66" t="s">
        <v>326</v>
      </c>
      <c r="C16" s="89">
        <v>0</v>
      </c>
      <c r="D16" s="89">
        <v>0</v>
      </c>
      <c r="E16" s="90">
        <f t="shared" si="1"/>
        <v>0</v>
      </c>
      <c r="F16" s="89">
        <v>0</v>
      </c>
      <c r="G16" s="89">
        <v>0</v>
      </c>
      <c r="H16" s="90">
        <f t="shared" si="4"/>
        <v>0</v>
      </c>
      <c r="I16" s="90">
        <f t="shared" si="5"/>
        <v>0</v>
      </c>
    </row>
    <row r="17" spans="1:9" s="36" customFormat="1" x14ac:dyDescent="0.3">
      <c r="A17" s="74"/>
      <c r="B17" s="78" t="s">
        <v>24</v>
      </c>
      <c r="C17" s="91">
        <f>SUM(C11:C14)</f>
        <v>0</v>
      </c>
      <c r="D17" s="91">
        <f>SUM(D11:D14)</f>
        <v>0</v>
      </c>
      <c r="E17" s="91">
        <f>C17+D17</f>
        <v>0</v>
      </c>
      <c r="F17" s="91">
        <f>SUM(F11:F14)</f>
        <v>0</v>
      </c>
      <c r="G17" s="91">
        <f>SUM(G11:G14)</f>
        <v>0</v>
      </c>
      <c r="H17" s="91">
        <f>F17+G17</f>
        <v>0</v>
      </c>
      <c r="I17" s="91">
        <f>E17+H17</f>
        <v>0</v>
      </c>
    </row>
    <row r="18" spans="1:9" x14ac:dyDescent="0.3">
      <c r="A18" s="73" t="s">
        <v>186</v>
      </c>
      <c r="B18" s="240" t="s">
        <v>328</v>
      </c>
      <c r="C18" s="241"/>
      <c r="D18" s="241"/>
      <c r="E18" s="241"/>
      <c r="F18" s="241"/>
      <c r="G18" s="241"/>
      <c r="H18" s="241"/>
      <c r="I18" s="241"/>
    </row>
    <row r="19" spans="1:9" x14ac:dyDescent="0.3">
      <c r="A19" s="74" t="s">
        <v>25</v>
      </c>
      <c r="B19" s="66" t="s">
        <v>329</v>
      </c>
      <c r="C19" s="90">
        <f>SUM(C20:C23)</f>
        <v>0</v>
      </c>
      <c r="D19" s="90">
        <f>SUM(D20:D23)</f>
        <v>0</v>
      </c>
      <c r="E19" s="90">
        <f>C19+D19</f>
        <v>0</v>
      </c>
      <c r="F19" s="90">
        <v>0</v>
      </c>
      <c r="G19" s="90">
        <v>0</v>
      </c>
      <c r="H19" s="90">
        <f>F19+G19</f>
        <v>0</v>
      </c>
      <c r="I19" s="90">
        <f t="shared" ref="I19:I28" si="6">E19+H19</f>
        <v>0</v>
      </c>
    </row>
    <row r="20" spans="1:9" x14ac:dyDescent="0.3">
      <c r="A20" s="74" t="s">
        <v>330</v>
      </c>
      <c r="B20" s="66" t="s">
        <v>333</v>
      </c>
      <c r="C20" s="89">
        <v>0</v>
      </c>
      <c r="D20" s="89">
        <v>0</v>
      </c>
      <c r="E20" s="90">
        <f t="shared" ref="E20:E23" si="7">C20+D20</f>
        <v>0</v>
      </c>
      <c r="F20" s="89">
        <v>0</v>
      </c>
      <c r="G20" s="89">
        <v>0</v>
      </c>
      <c r="H20" s="90">
        <f t="shared" ref="H20:H23" si="8">F20+G20</f>
        <v>0</v>
      </c>
      <c r="I20" s="90">
        <f t="shared" ref="I20:I23" si="9">E20+H20</f>
        <v>0</v>
      </c>
    </row>
    <row r="21" spans="1:9" x14ac:dyDescent="0.3">
      <c r="A21" s="74" t="s">
        <v>331</v>
      </c>
      <c r="B21" s="66" t="s">
        <v>335</v>
      </c>
      <c r="C21" s="89">
        <v>0</v>
      </c>
      <c r="D21" s="89">
        <v>0</v>
      </c>
      <c r="E21" s="90">
        <f t="shared" si="7"/>
        <v>0</v>
      </c>
      <c r="F21" s="89">
        <v>0</v>
      </c>
      <c r="G21" s="89">
        <v>0</v>
      </c>
      <c r="H21" s="90">
        <f t="shared" si="8"/>
        <v>0</v>
      </c>
      <c r="I21" s="90">
        <f t="shared" si="9"/>
        <v>0</v>
      </c>
    </row>
    <row r="22" spans="1:9" ht="26" x14ac:dyDescent="0.3">
      <c r="A22" s="74" t="s">
        <v>332</v>
      </c>
      <c r="B22" s="66" t="s">
        <v>334</v>
      </c>
      <c r="C22" s="89">
        <v>0</v>
      </c>
      <c r="D22" s="89">
        <v>0</v>
      </c>
      <c r="E22" s="90">
        <f t="shared" si="7"/>
        <v>0</v>
      </c>
      <c r="F22" s="89">
        <v>0</v>
      </c>
      <c r="G22" s="89">
        <v>0</v>
      </c>
      <c r="H22" s="90">
        <f t="shared" si="8"/>
        <v>0</v>
      </c>
      <c r="I22" s="90">
        <f t="shared" si="9"/>
        <v>0</v>
      </c>
    </row>
    <row r="23" spans="1:9" x14ac:dyDescent="0.3">
      <c r="A23" s="74" t="s">
        <v>336</v>
      </c>
      <c r="B23" s="66" t="s">
        <v>337</v>
      </c>
      <c r="C23" s="89">
        <v>0</v>
      </c>
      <c r="D23" s="89">
        <v>0</v>
      </c>
      <c r="E23" s="90">
        <f t="shared" si="7"/>
        <v>0</v>
      </c>
      <c r="F23" s="89">
        <v>0</v>
      </c>
      <c r="G23" s="89">
        <v>0</v>
      </c>
      <c r="H23" s="90">
        <f t="shared" si="8"/>
        <v>0</v>
      </c>
      <c r="I23" s="90">
        <f t="shared" si="9"/>
        <v>0</v>
      </c>
    </row>
    <row r="24" spans="1:9" x14ac:dyDescent="0.3">
      <c r="A24" s="74" t="s">
        <v>26</v>
      </c>
      <c r="B24" s="65" t="s">
        <v>338</v>
      </c>
      <c r="C24" s="90">
        <f>SUM(C25:C27)</f>
        <v>0</v>
      </c>
      <c r="D24" s="90">
        <f>SUM(D25:D27)</f>
        <v>0</v>
      </c>
      <c r="E24" s="90">
        <f t="shared" ref="E24:E27" si="10">C24+D24</f>
        <v>0</v>
      </c>
      <c r="F24" s="90">
        <f>SUM(F25:F27)</f>
        <v>0</v>
      </c>
      <c r="G24" s="90">
        <f>SUM(G25:G27)</f>
        <v>0</v>
      </c>
      <c r="H24" s="90">
        <f t="shared" ref="H24:H27" si="11">F24+G24</f>
        <v>0</v>
      </c>
      <c r="I24" s="90">
        <f t="shared" si="6"/>
        <v>0</v>
      </c>
    </row>
    <row r="25" spans="1:9" x14ac:dyDescent="0.3">
      <c r="A25" s="74" t="s">
        <v>339</v>
      </c>
      <c r="B25" s="65" t="s">
        <v>342</v>
      </c>
      <c r="C25" s="89">
        <v>0</v>
      </c>
      <c r="D25" s="89">
        <v>0</v>
      </c>
      <c r="E25" s="90">
        <f t="shared" si="10"/>
        <v>0</v>
      </c>
      <c r="F25" s="89">
        <v>0</v>
      </c>
      <c r="G25" s="89">
        <v>0</v>
      </c>
      <c r="H25" s="90">
        <f t="shared" si="11"/>
        <v>0</v>
      </c>
      <c r="I25" s="90">
        <f t="shared" si="6"/>
        <v>0</v>
      </c>
    </row>
    <row r="26" spans="1:9" ht="26" x14ac:dyDescent="0.3">
      <c r="A26" s="74" t="s">
        <v>340</v>
      </c>
      <c r="B26" s="65" t="s">
        <v>343</v>
      </c>
      <c r="C26" s="89">
        <v>0</v>
      </c>
      <c r="D26" s="89">
        <v>0</v>
      </c>
      <c r="E26" s="90">
        <f t="shared" si="10"/>
        <v>0</v>
      </c>
      <c r="F26" s="89">
        <v>0</v>
      </c>
      <c r="G26" s="89">
        <v>0</v>
      </c>
      <c r="H26" s="90">
        <f t="shared" si="11"/>
        <v>0</v>
      </c>
      <c r="I26" s="90">
        <f t="shared" si="6"/>
        <v>0</v>
      </c>
    </row>
    <row r="27" spans="1:9" ht="26" x14ac:dyDescent="0.3">
      <c r="A27" s="74" t="s">
        <v>341</v>
      </c>
      <c r="B27" s="65" t="s">
        <v>344</v>
      </c>
      <c r="C27" s="89">
        <v>0</v>
      </c>
      <c r="D27" s="89">
        <v>0</v>
      </c>
      <c r="E27" s="90">
        <f t="shared" si="10"/>
        <v>0</v>
      </c>
      <c r="F27" s="89">
        <v>0</v>
      </c>
      <c r="G27" s="89">
        <v>0</v>
      </c>
      <c r="H27" s="90">
        <f t="shared" si="11"/>
        <v>0</v>
      </c>
      <c r="I27" s="90">
        <f t="shared" si="6"/>
        <v>0</v>
      </c>
    </row>
    <row r="28" spans="1:9" s="36" customFormat="1" x14ac:dyDescent="0.3">
      <c r="A28" s="74"/>
      <c r="B28" s="78" t="s">
        <v>27</v>
      </c>
      <c r="C28" s="91">
        <f>C19+C24</f>
        <v>0</v>
      </c>
      <c r="D28" s="91">
        <f>D19+D24</f>
        <v>0</v>
      </c>
      <c r="E28" s="91">
        <f>C28+D28</f>
        <v>0</v>
      </c>
      <c r="F28" s="91">
        <f>F19+F24</f>
        <v>0</v>
      </c>
      <c r="G28" s="91">
        <f>G19+G24</f>
        <v>0</v>
      </c>
      <c r="H28" s="91">
        <f>F28+G28</f>
        <v>0</v>
      </c>
      <c r="I28" s="91">
        <f t="shared" si="6"/>
        <v>0</v>
      </c>
    </row>
    <row r="29" spans="1:9" x14ac:dyDescent="0.3">
      <c r="A29" s="73" t="s">
        <v>187</v>
      </c>
      <c r="B29" s="240" t="s">
        <v>345</v>
      </c>
      <c r="C29" s="241"/>
      <c r="D29" s="241"/>
      <c r="E29" s="241"/>
      <c r="F29" s="241"/>
      <c r="G29" s="241"/>
      <c r="H29" s="241"/>
      <c r="I29" s="241"/>
    </row>
    <row r="30" spans="1:9" x14ac:dyDescent="0.3">
      <c r="A30" s="74" t="s">
        <v>28</v>
      </c>
      <c r="B30" s="65" t="s">
        <v>346</v>
      </c>
      <c r="C30" s="89">
        <v>0</v>
      </c>
      <c r="D30" s="89">
        <v>0</v>
      </c>
      <c r="E30" s="90">
        <f t="shared" ref="E30:E31" si="12">C30+D30</f>
        <v>0</v>
      </c>
      <c r="F30" s="89">
        <v>0</v>
      </c>
      <c r="G30" s="89">
        <v>0</v>
      </c>
      <c r="H30" s="90">
        <f t="shared" ref="H30:H31" si="13">F30+G30</f>
        <v>0</v>
      </c>
      <c r="I30" s="90">
        <f t="shared" ref="I30:I31" si="14">E30+H30</f>
        <v>0</v>
      </c>
    </row>
    <row r="31" spans="1:9" s="36" customFormat="1" x14ac:dyDescent="0.3">
      <c r="A31" s="74"/>
      <c r="B31" s="78" t="s">
        <v>29</v>
      </c>
      <c r="C31" s="91">
        <f>C30</f>
        <v>0</v>
      </c>
      <c r="D31" s="91">
        <f>D30</f>
        <v>0</v>
      </c>
      <c r="E31" s="91">
        <f t="shared" si="12"/>
        <v>0</v>
      </c>
      <c r="F31" s="91">
        <f>F30</f>
        <v>0</v>
      </c>
      <c r="G31" s="91">
        <f>G30</f>
        <v>0</v>
      </c>
      <c r="H31" s="91">
        <f t="shared" si="13"/>
        <v>0</v>
      </c>
      <c r="I31" s="91">
        <f t="shared" si="14"/>
        <v>0</v>
      </c>
    </row>
    <row r="32" spans="1:9" x14ac:dyDescent="0.3">
      <c r="A32" s="73" t="s">
        <v>188</v>
      </c>
      <c r="B32" s="240" t="s">
        <v>347</v>
      </c>
      <c r="C32" s="241"/>
      <c r="D32" s="241"/>
      <c r="E32" s="241"/>
      <c r="F32" s="241"/>
      <c r="G32" s="241"/>
      <c r="H32" s="241"/>
      <c r="I32" s="241"/>
    </row>
    <row r="33" spans="1:9" x14ac:dyDescent="0.3">
      <c r="A33" s="74" t="s">
        <v>189</v>
      </c>
      <c r="B33" s="65" t="s">
        <v>347</v>
      </c>
      <c r="C33" s="89">
        <v>0</v>
      </c>
      <c r="D33" s="89">
        <v>0</v>
      </c>
      <c r="E33" s="90">
        <f>C33+D33</f>
        <v>0</v>
      </c>
      <c r="F33" s="89">
        <v>0</v>
      </c>
      <c r="G33" s="89">
        <v>0</v>
      </c>
      <c r="H33" s="90">
        <f>F33+G33</f>
        <v>0</v>
      </c>
      <c r="I33" s="90">
        <f>E33+H33</f>
        <v>0</v>
      </c>
    </row>
    <row r="34" spans="1:9" s="36" customFormat="1" x14ac:dyDescent="0.3">
      <c r="A34" s="74"/>
      <c r="B34" s="78" t="s">
        <v>142</v>
      </c>
      <c r="C34" s="91">
        <f>SUM(C33:C33)</f>
        <v>0</v>
      </c>
      <c r="D34" s="91">
        <f>SUM(D33:D33)</f>
        <v>0</v>
      </c>
      <c r="E34" s="91">
        <f>C34+D34</f>
        <v>0</v>
      </c>
      <c r="F34" s="91">
        <f>SUM(F33:F33)</f>
        <v>0</v>
      </c>
      <c r="G34" s="91">
        <f>SUM(G33:G33)</f>
        <v>0</v>
      </c>
      <c r="H34" s="91">
        <f>F34+G34</f>
        <v>0</v>
      </c>
      <c r="I34" s="91">
        <f>E34+H34</f>
        <v>0</v>
      </c>
    </row>
    <row r="35" spans="1:9" x14ac:dyDescent="0.3">
      <c r="A35" s="73" t="s">
        <v>192</v>
      </c>
      <c r="B35" s="240" t="s">
        <v>348</v>
      </c>
      <c r="C35" s="241"/>
      <c r="D35" s="241"/>
      <c r="E35" s="241"/>
      <c r="F35" s="241"/>
      <c r="G35" s="241"/>
      <c r="H35" s="241"/>
      <c r="I35" s="241"/>
    </row>
    <row r="36" spans="1:9" x14ac:dyDescent="0.3">
      <c r="A36" s="74" t="s">
        <v>193</v>
      </c>
      <c r="B36" s="65" t="s">
        <v>348</v>
      </c>
      <c r="C36" s="89">
        <v>0</v>
      </c>
      <c r="D36" s="89">
        <v>0</v>
      </c>
      <c r="E36" s="90">
        <f>C36+D36</f>
        <v>0</v>
      </c>
      <c r="F36" s="89">
        <v>0</v>
      </c>
      <c r="G36" s="89">
        <v>0</v>
      </c>
      <c r="H36" s="90">
        <f>F36+G36</f>
        <v>0</v>
      </c>
      <c r="I36" s="90">
        <f>E36+H36</f>
        <v>0</v>
      </c>
    </row>
    <row r="37" spans="1:9" s="36" customFormat="1" x14ac:dyDescent="0.3">
      <c r="A37" s="67"/>
      <c r="B37" s="78" t="s">
        <v>143</v>
      </c>
      <c r="C37" s="91">
        <f>SUM(C36:C36)</f>
        <v>0</v>
      </c>
      <c r="D37" s="91">
        <f>SUM(D36:D36)</f>
        <v>0</v>
      </c>
      <c r="E37" s="91">
        <f>C37+D37</f>
        <v>0</v>
      </c>
      <c r="F37" s="91">
        <f>SUM(F36:F36)</f>
        <v>0</v>
      </c>
      <c r="G37" s="91">
        <f>SUM(G36:G36)</f>
        <v>0</v>
      </c>
      <c r="H37" s="91">
        <f>F37+G37</f>
        <v>0</v>
      </c>
      <c r="I37" s="91">
        <f>E37+H37</f>
        <v>0</v>
      </c>
    </row>
    <row r="38" spans="1:9" s="36" customFormat="1" x14ac:dyDescent="0.3">
      <c r="A38" s="75" t="s">
        <v>194</v>
      </c>
      <c r="B38" s="240" t="s">
        <v>349</v>
      </c>
      <c r="C38" s="241"/>
      <c r="D38" s="241"/>
      <c r="E38" s="241"/>
      <c r="F38" s="241"/>
      <c r="G38" s="241"/>
      <c r="H38" s="241"/>
      <c r="I38" s="241"/>
    </row>
    <row r="39" spans="1:9" s="36" customFormat="1" ht="26" x14ac:dyDescent="0.3">
      <c r="A39" s="74" t="s">
        <v>191</v>
      </c>
      <c r="B39" s="65" t="s">
        <v>349</v>
      </c>
      <c r="C39" s="89">
        <v>0</v>
      </c>
      <c r="D39" s="89">
        <v>0</v>
      </c>
      <c r="E39" s="90">
        <f>C39+D39</f>
        <v>0</v>
      </c>
      <c r="F39" s="89">
        <v>0</v>
      </c>
      <c r="G39" s="89">
        <v>0</v>
      </c>
      <c r="H39" s="90">
        <f>F39+G39</f>
        <v>0</v>
      </c>
      <c r="I39" s="90">
        <f>E39+H39</f>
        <v>0</v>
      </c>
    </row>
    <row r="40" spans="1:9" s="36" customFormat="1" x14ac:dyDescent="0.3">
      <c r="A40" s="74"/>
      <c r="B40" s="78" t="s">
        <v>176</v>
      </c>
      <c r="C40" s="91">
        <f>C39</f>
        <v>0</v>
      </c>
      <c r="D40" s="91">
        <f>D39</f>
        <v>0</v>
      </c>
      <c r="E40" s="91">
        <f>C40+D40</f>
        <v>0</v>
      </c>
      <c r="F40" s="91">
        <f>F39</f>
        <v>0</v>
      </c>
      <c r="G40" s="91">
        <f>G39</f>
        <v>0</v>
      </c>
      <c r="H40" s="91">
        <f>F40+G40</f>
        <v>0</v>
      </c>
      <c r="I40" s="91">
        <f>E40+H40</f>
        <v>0</v>
      </c>
    </row>
    <row r="41" spans="1:9" s="36" customFormat="1" x14ac:dyDescent="0.3">
      <c r="A41" s="75" t="s">
        <v>350</v>
      </c>
      <c r="B41" s="240" t="s">
        <v>195</v>
      </c>
      <c r="C41" s="241"/>
      <c r="D41" s="241"/>
      <c r="E41" s="241"/>
      <c r="F41" s="241"/>
      <c r="G41" s="241"/>
      <c r="H41" s="241"/>
      <c r="I41" s="241"/>
    </row>
    <row r="42" spans="1:9" s="36" customFormat="1" x14ac:dyDescent="0.3">
      <c r="A42" s="74" t="s">
        <v>351</v>
      </c>
      <c r="B42" s="65" t="s">
        <v>195</v>
      </c>
      <c r="C42" s="90">
        <v>0</v>
      </c>
      <c r="D42" s="90">
        <v>0</v>
      </c>
      <c r="E42" s="90">
        <f>C42+D42</f>
        <v>0</v>
      </c>
      <c r="F42" s="89">
        <v>0</v>
      </c>
      <c r="G42" s="89">
        <v>0</v>
      </c>
      <c r="H42" s="90">
        <f>F42+G42</f>
        <v>0</v>
      </c>
      <c r="I42" s="90">
        <f>E42+H42</f>
        <v>0</v>
      </c>
    </row>
    <row r="43" spans="1:9" s="36" customFormat="1" x14ac:dyDescent="0.3">
      <c r="A43" s="74"/>
      <c r="B43" s="78" t="s">
        <v>352</v>
      </c>
      <c r="C43" s="91">
        <f>C42</f>
        <v>0</v>
      </c>
      <c r="D43" s="91">
        <f>D42</f>
        <v>0</v>
      </c>
      <c r="E43" s="91">
        <f>C43+D43</f>
        <v>0</v>
      </c>
      <c r="F43" s="91">
        <f>F42</f>
        <v>0</v>
      </c>
      <c r="G43" s="91">
        <f>G42</f>
        <v>0</v>
      </c>
      <c r="H43" s="91">
        <f>F43+G43</f>
        <v>0</v>
      </c>
      <c r="I43" s="91">
        <f>E43+H43</f>
        <v>0</v>
      </c>
    </row>
    <row r="44" spans="1:9" s="64" customFormat="1" x14ac:dyDescent="0.3">
      <c r="A44" s="75" t="s">
        <v>354</v>
      </c>
      <c r="B44" s="240" t="s">
        <v>353</v>
      </c>
      <c r="C44" s="241"/>
      <c r="D44" s="241"/>
      <c r="E44" s="241"/>
      <c r="F44" s="241"/>
      <c r="G44" s="241"/>
      <c r="H44" s="241"/>
      <c r="I44" s="241"/>
    </row>
    <row r="45" spans="1:9" x14ac:dyDescent="0.3">
      <c r="A45" s="74" t="s">
        <v>355</v>
      </c>
      <c r="B45" s="65" t="s">
        <v>353</v>
      </c>
      <c r="C45" s="90">
        <v>0</v>
      </c>
      <c r="D45" s="90">
        <v>0</v>
      </c>
      <c r="E45" s="90">
        <f>C45+D45</f>
        <v>0</v>
      </c>
      <c r="F45" s="89">
        <v>0</v>
      </c>
      <c r="G45" s="89">
        <v>0</v>
      </c>
      <c r="H45" s="90">
        <f>F45+G45</f>
        <v>0</v>
      </c>
      <c r="I45" s="90">
        <f>E45+H45</f>
        <v>0</v>
      </c>
    </row>
    <row r="46" spans="1:9" s="36" customFormat="1" x14ac:dyDescent="0.3">
      <c r="A46" s="74"/>
      <c r="B46" s="78" t="s">
        <v>356</v>
      </c>
      <c r="C46" s="91">
        <f>C45</f>
        <v>0</v>
      </c>
      <c r="D46" s="91">
        <f>D45</f>
        <v>0</v>
      </c>
      <c r="E46" s="91">
        <f>C46+D46</f>
        <v>0</v>
      </c>
      <c r="F46" s="91">
        <f>F45</f>
        <v>0</v>
      </c>
      <c r="G46" s="91">
        <f>G45</f>
        <v>0</v>
      </c>
      <c r="H46" s="91">
        <f>F46+G46</f>
        <v>0</v>
      </c>
      <c r="I46" s="91">
        <f>E46+H46</f>
        <v>0</v>
      </c>
    </row>
    <row r="47" spans="1:9" s="36" customFormat="1" x14ac:dyDescent="0.3">
      <c r="A47" s="74"/>
      <c r="B47" s="78" t="s">
        <v>31</v>
      </c>
      <c r="C47" s="91">
        <f t="shared" ref="C47:H47" si="15">C9+C17+C28+C31+C34+C37+C46+C40+C43</f>
        <v>0</v>
      </c>
      <c r="D47" s="91">
        <f t="shared" si="15"/>
        <v>0</v>
      </c>
      <c r="E47" s="91">
        <f t="shared" si="15"/>
        <v>0</v>
      </c>
      <c r="F47" s="91">
        <f t="shared" si="15"/>
        <v>0</v>
      </c>
      <c r="G47" s="91">
        <f t="shared" si="15"/>
        <v>0</v>
      </c>
      <c r="H47" s="91">
        <f t="shared" si="15"/>
        <v>0</v>
      </c>
      <c r="I47" s="91">
        <f>I9+I17+I28+I31+I34+I37+I46</f>
        <v>0</v>
      </c>
    </row>
    <row r="48" spans="1:9" s="37" customFormat="1" ht="14" x14ac:dyDescent="0.3">
      <c r="A48" s="27"/>
      <c r="B48" s="69"/>
      <c r="C48" s="92"/>
      <c r="D48" s="92"/>
      <c r="E48" s="92"/>
      <c r="F48" s="92"/>
      <c r="G48" s="92"/>
      <c r="H48" s="92"/>
      <c r="I48" s="92"/>
    </row>
    <row r="49" spans="1:9" x14ac:dyDescent="0.3">
      <c r="A49" s="76"/>
      <c r="B49" s="70"/>
      <c r="C49" s="92"/>
      <c r="D49" s="92"/>
      <c r="E49" s="92"/>
      <c r="F49" s="92"/>
      <c r="G49" s="92"/>
      <c r="H49" s="92"/>
      <c r="I49" s="92"/>
    </row>
    <row r="50" spans="1:9" x14ac:dyDescent="0.3">
      <c r="A50" s="38" t="s">
        <v>229</v>
      </c>
      <c r="B50" s="38" t="s">
        <v>32</v>
      </c>
      <c r="C50" s="38" t="s">
        <v>226</v>
      </c>
      <c r="D50" s="92"/>
      <c r="E50" s="92"/>
      <c r="F50" s="92"/>
      <c r="G50" s="92"/>
      <c r="H50" s="92"/>
      <c r="I50" s="92"/>
    </row>
    <row r="51" spans="1:9" x14ac:dyDescent="0.3">
      <c r="A51" s="35" t="s">
        <v>33</v>
      </c>
      <c r="B51" s="39" t="s">
        <v>34</v>
      </c>
      <c r="C51" s="217">
        <f>I47</f>
        <v>0</v>
      </c>
      <c r="D51" s="92"/>
      <c r="E51" s="92"/>
      <c r="F51" s="92"/>
      <c r="G51" s="92"/>
      <c r="H51" s="92"/>
      <c r="I51" s="92"/>
    </row>
    <row r="52" spans="1:9" x14ac:dyDescent="0.3">
      <c r="A52" s="35" t="s">
        <v>244</v>
      </c>
      <c r="B52" s="35" t="s">
        <v>284</v>
      </c>
      <c r="C52" s="218">
        <f>H47</f>
        <v>0</v>
      </c>
      <c r="D52" s="92"/>
      <c r="E52" s="92"/>
      <c r="F52" s="92"/>
      <c r="G52" s="92"/>
      <c r="H52" s="92"/>
      <c r="I52" s="92"/>
    </row>
    <row r="53" spans="1:9" x14ac:dyDescent="0.3">
      <c r="A53" s="35" t="s">
        <v>245</v>
      </c>
      <c r="B53" s="35" t="s">
        <v>35</v>
      </c>
      <c r="C53" s="218">
        <f>C51-C52</f>
        <v>0</v>
      </c>
      <c r="D53" s="93"/>
      <c r="E53" s="93"/>
      <c r="F53" s="92"/>
      <c r="G53" s="92"/>
      <c r="H53" s="93"/>
      <c r="I53" s="93"/>
    </row>
    <row r="54" spans="1:9" x14ac:dyDescent="0.3">
      <c r="A54" s="35" t="s">
        <v>36</v>
      </c>
      <c r="B54" s="39" t="s">
        <v>37</v>
      </c>
      <c r="C54" s="217">
        <f>SUM(C55:C56)</f>
        <v>0</v>
      </c>
      <c r="D54" s="93"/>
      <c r="E54" s="93"/>
      <c r="F54" s="92"/>
      <c r="G54" s="92"/>
      <c r="H54" s="93"/>
      <c r="I54" s="93"/>
    </row>
    <row r="55" spans="1:9" x14ac:dyDescent="0.3">
      <c r="A55" s="35" t="s">
        <v>246</v>
      </c>
      <c r="B55" s="35" t="s">
        <v>38</v>
      </c>
      <c r="C55" s="94">
        <v>0</v>
      </c>
      <c r="D55" s="242" t="str">
        <f>IF(C55&lt;C53*0.1,"!!! Contribuția la cheltuielile eligibile nu este de minimum 10%","")</f>
        <v/>
      </c>
      <c r="E55" s="243"/>
      <c r="F55" s="243"/>
      <c r="G55" s="243"/>
      <c r="H55" s="243"/>
      <c r="I55" s="243"/>
    </row>
    <row r="56" spans="1:9" ht="26" x14ac:dyDescent="0.3">
      <c r="A56" s="35" t="s">
        <v>247</v>
      </c>
      <c r="B56" s="35" t="s">
        <v>283</v>
      </c>
      <c r="C56" s="218">
        <f>H47</f>
        <v>0</v>
      </c>
      <c r="D56" s="93"/>
      <c r="E56" s="93"/>
      <c r="F56" s="93"/>
      <c r="G56" s="93"/>
      <c r="H56" s="93"/>
      <c r="I56" s="93"/>
    </row>
    <row r="57" spans="1:9" x14ac:dyDescent="0.3">
      <c r="A57" s="35" t="s">
        <v>30</v>
      </c>
      <c r="B57" s="39" t="s">
        <v>39</v>
      </c>
      <c r="C57" s="217">
        <f>C51-C54</f>
        <v>0</v>
      </c>
      <c r="D57" s="93"/>
      <c r="E57" s="93"/>
      <c r="F57" s="93"/>
      <c r="G57" s="93"/>
      <c r="H57" s="93"/>
      <c r="I57" s="93"/>
    </row>
    <row r="58" spans="1:9" x14ac:dyDescent="0.3">
      <c r="A58" s="76"/>
      <c r="B58" s="69"/>
      <c r="C58" s="92"/>
      <c r="D58" s="92"/>
      <c r="E58" s="92"/>
      <c r="F58" s="92"/>
      <c r="G58" s="92"/>
      <c r="H58" s="92"/>
      <c r="I58" s="92"/>
    </row>
    <row r="59" spans="1:9" x14ac:dyDescent="0.3">
      <c r="A59" s="38" t="s">
        <v>229</v>
      </c>
      <c r="B59" s="38" t="s">
        <v>307</v>
      </c>
      <c r="C59" s="323" t="s">
        <v>308</v>
      </c>
      <c r="D59" s="92"/>
      <c r="E59" s="92"/>
      <c r="F59" s="92"/>
      <c r="G59" s="92"/>
      <c r="H59" s="92"/>
      <c r="I59" s="92"/>
    </row>
    <row r="60" spans="1:9" ht="39" x14ac:dyDescent="0.3">
      <c r="A60" s="35" t="s">
        <v>33</v>
      </c>
      <c r="B60" s="35" t="s">
        <v>309</v>
      </c>
      <c r="C60" s="229" t="str">
        <f>IF(E9&gt;C53*0.3,"DA","NU")</f>
        <v>NU</v>
      </c>
    </row>
    <row r="61" spans="1:9" ht="52" x14ac:dyDescent="0.3">
      <c r="A61" s="35" t="s">
        <v>36</v>
      </c>
      <c r="B61" s="35" t="s">
        <v>310</v>
      </c>
      <c r="C61" s="229" t="str">
        <f>IF(E17&gt;C53*0.4,"DA","NU")</f>
        <v>NU</v>
      </c>
    </row>
  </sheetData>
  <sheetProtection sheet="1" objects="1" scenarios="1"/>
  <mergeCells count="18">
    <mergeCell ref="A1:I1"/>
    <mergeCell ref="A3:A4"/>
    <mergeCell ref="B3:B4"/>
    <mergeCell ref="C3:D3"/>
    <mergeCell ref="E3:E4"/>
    <mergeCell ref="F3:G3"/>
    <mergeCell ref="H3:H4"/>
    <mergeCell ref="I3:I4"/>
    <mergeCell ref="B44:I44"/>
    <mergeCell ref="D55:I55"/>
    <mergeCell ref="B38:I38"/>
    <mergeCell ref="B41:I41"/>
    <mergeCell ref="B5:I5"/>
    <mergeCell ref="B10:I10"/>
    <mergeCell ref="B18:I18"/>
    <mergeCell ref="B29:I29"/>
    <mergeCell ref="B32:I32"/>
    <mergeCell ref="B35:I35"/>
  </mergeCells>
  <conditionalFormatting sqref="C60">
    <cfRule type="containsText" dxfId="11" priority="3" operator="containsText" text="NU">
      <formula>NOT(ISERROR(SEARCH("NU",C60)))</formula>
    </cfRule>
    <cfRule type="containsText" dxfId="10" priority="4" operator="containsText" text="DA">
      <formula>NOT(ISERROR(SEARCH("DA",C60)))</formula>
    </cfRule>
  </conditionalFormatting>
  <conditionalFormatting sqref="C61">
    <cfRule type="containsText" dxfId="9" priority="1" operator="containsText" text="NU">
      <formula>NOT(ISERROR(SEARCH("NU",C61)))</formula>
    </cfRule>
    <cfRule type="containsText" dxfId="8" priority="2" operator="containsText" text="DA">
      <formula>NOT(ISERROR(SEARCH("DA",C61)))</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5"/>
  <sheetViews>
    <sheetView topLeftCell="A20" workbookViewId="0">
      <selection activeCell="E31" sqref="E31"/>
    </sheetView>
  </sheetViews>
  <sheetFormatPr defaultColWidth="9.09765625" defaultRowHeight="13" x14ac:dyDescent="0.3"/>
  <cols>
    <col min="1" max="1" width="6.69921875" style="180" customWidth="1"/>
    <col min="2" max="2" width="65" style="31" customWidth="1"/>
    <col min="3" max="3" width="12.296875" style="181" customWidth="1"/>
    <col min="4" max="4" width="12.296875" style="182" customWidth="1"/>
    <col min="5" max="5" width="16.796875" style="183" customWidth="1"/>
    <col min="6" max="11" width="11.3984375" style="27" customWidth="1"/>
    <col min="12" max="12" width="11.59765625" style="27" customWidth="1"/>
    <col min="13" max="13" width="11.59765625" style="34" customWidth="1"/>
    <col min="14" max="16384" width="9.09765625" style="34"/>
  </cols>
  <sheetData>
    <row r="1" spans="1:12" s="132" customFormat="1" x14ac:dyDescent="0.3">
      <c r="A1" s="268" t="s">
        <v>361</v>
      </c>
      <c r="B1" s="268"/>
      <c r="C1" s="268"/>
      <c r="D1" s="268"/>
      <c r="E1" s="268"/>
      <c r="F1" s="131"/>
      <c r="G1" s="131"/>
      <c r="H1" s="131"/>
      <c r="I1" s="131"/>
      <c r="J1" s="131"/>
      <c r="K1" s="131"/>
      <c r="L1" s="131"/>
    </row>
    <row r="2" spans="1:12" s="132" customFormat="1" ht="40.5" customHeight="1" x14ac:dyDescent="0.3">
      <c r="A2" s="269"/>
      <c r="B2" s="270"/>
      <c r="C2" s="270"/>
      <c r="D2" s="270"/>
      <c r="E2" s="270"/>
      <c r="F2" s="131"/>
      <c r="G2" s="131"/>
      <c r="H2" s="131"/>
      <c r="I2" s="131"/>
      <c r="J2" s="131"/>
      <c r="K2" s="131"/>
      <c r="L2" s="131"/>
    </row>
    <row r="3" spans="1:12" s="132" customFormat="1" x14ac:dyDescent="0.3">
      <c r="A3" s="133"/>
      <c r="B3" s="271"/>
      <c r="C3" s="271"/>
      <c r="D3" s="134"/>
      <c r="E3" s="135"/>
      <c r="F3" s="131"/>
      <c r="G3" s="131"/>
      <c r="H3" s="131"/>
      <c r="I3" s="131"/>
      <c r="J3" s="131"/>
      <c r="K3" s="131"/>
      <c r="L3" s="131"/>
    </row>
    <row r="4" spans="1:12" s="132" customFormat="1" ht="13" customHeight="1" x14ac:dyDescent="0.3">
      <c r="A4" s="272" t="s">
        <v>248</v>
      </c>
      <c r="B4" s="274" t="s">
        <v>225</v>
      </c>
      <c r="C4" s="274" t="s">
        <v>231</v>
      </c>
      <c r="D4" s="274" t="s">
        <v>232</v>
      </c>
      <c r="E4" s="233" t="s">
        <v>51</v>
      </c>
      <c r="F4" s="131"/>
      <c r="G4" s="131"/>
      <c r="H4" s="136"/>
      <c r="I4" s="131"/>
      <c r="J4" s="131"/>
      <c r="K4" s="131"/>
      <c r="L4" s="131"/>
    </row>
    <row r="5" spans="1:12" s="140" customFormat="1" ht="15" customHeight="1" x14ac:dyDescent="0.3">
      <c r="A5" s="273"/>
      <c r="B5" s="275"/>
      <c r="C5" s="275"/>
      <c r="D5" s="275"/>
      <c r="E5" s="227" t="s">
        <v>40</v>
      </c>
      <c r="F5" s="137"/>
      <c r="G5" s="137"/>
      <c r="H5" s="138"/>
      <c r="I5" s="137"/>
      <c r="J5" s="139"/>
      <c r="K5" s="137"/>
      <c r="L5" s="137"/>
    </row>
    <row r="6" spans="1:12" s="144" customFormat="1" ht="13.5" x14ac:dyDescent="0.3">
      <c r="A6" s="141" t="str">
        <f>'Buget_Cerere finantare'!A5</f>
        <v>CAP. 1</v>
      </c>
      <c r="B6" s="252" t="str">
        <f>'Buget_Cerere finantare'!B5</f>
        <v>Cheltuieli pentru activitățile de cercetare-dezvoltare (cercetare industrială/dezvoltare experimentală)</v>
      </c>
      <c r="C6" s="253"/>
      <c r="D6" s="253"/>
      <c r="E6" s="253"/>
      <c r="F6" s="142"/>
      <c r="G6" s="142"/>
      <c r="H6" s="143"/>
      <c r="I6" s="142"/>
      <c r="J6" s="142"/>
      <c r="K6" s="142"/>
      <c r="L6" s="142"/>
    </row>
    <row r="7" spans="1:12" s="149" customFormat="1" ht="39" x14ac:dyDescent="0.3">
      <c r="A7" s="146" t="str">
        <f>'Buget_Cerere finantare'!A6</f>
        <v>1.1</v>
      </c>
      <c r="B7" s="146" t="str">
        <f>'Buget_Cerere finantare'!B6</f>
        <v>Cheltuieli de personal (cheltuieli salariale și de deplasare pentru cercetători, tehnicieni și personal auxiliar în măsura în care aceștia sunt angajați în proiectul de cercetare)</v>
      </c>
      <c r="C7" s="147">
        <f>'Buget_Cerere finantare'!I6</f>
        <v>0</v>
      </c>
      <c r="D7" s="32" t="str">
        <f>IF(E7&lt;&gt;C7,"Eroare!","")</f>
        <v/>
      </c>
      <c r="E7" s="30">
        <f>'Buget_Cerere finantare'!I6</f>
        <v>0</v>
      </c>
      <c r="F7" s="148"/>
      <c r="G7" s="148"/>
      <c r="H7" s="143"/>
      <c r="I7" s="148"/>
      <c r="J7" s="148"/>
      <c r="K7" s="148"/>
      <c r="L7" s="148"/>
    </row>
    <row r="8" spans="1:12" s="149" customFormat="1" ht="26" x14ac:dyDescent="0.3">
      <c r="A8" s="146" t="str">
        <f>'Buget_Cerere finantare'!A7</f>
        <v>1.2</v>
      </c>
      <c r="B8" s="146" t="str">
        <f>'Buget_Cerere finantare'!B7</f>
        <v xml:space="preserve">Cheltuieli pentru achiziţia de servicii de cercetare-dezvoltare (cercetare industrială/ dezvoltare experimentală) </v>
      </c>
      <c r="C8" s="147">
        <f>'Buget_Cerere finantare'!I7</f>
        <v>0</v>
      </c>
      <c r="D8" s="32" t="str">
        <f>IF(E8&lt;&gt;C8,"Eroare!","")</f>
        <v/>
      </c>
      <c r="E8" s="30">
        <f>'Buget_Cerere finantare'!I7</f>
        <v>0</v>
      </c>
      <c r="F8" s="148"/>
      <c r="G8" s="148"/>
      <c r="H8" s="143"/>
      <c r="I8" s="148"/>
      <c r="J8" s="148"/>
      <c r="K8" s="148"/>
      <c r="L8" s="148"/>
    </row>
    <row r="9" spans="1:12" s="149" customFormat="1" ht="26" x14ac:dyDescent="0.3">
      <c r="A9" s="146" t="str">
        <f>'Buget_Cerere finantare'!A8</f>
        <v>1.3</v>
      </c>
      <c r="B9" s="146" t="str">
        <f>'Buget_Cerere finantare'!B8</f>
        <v>1.3. Cheltuieli pentru achiziţia de materii prime şi  materiale, necesare desfăşurării activităţilor de cercetare-dezvoltare</v>
      </c>
      <c r="C9" s="147">
        <f>'Buget_Cerere finantare'!I8</f>
        <v>0</v>
      </c>
      <c r="D9" s="32" t="str">
        <f>IF(E9&lt;&gt;C9,"Eroare!","")</f>
        <v/>
      </c>
      <c r="E9" s="30">
        <f>'Buget_Cerere finantare'!I8</f>
        <v>0</v>
      </c>
      <c r="F9" s="148"/>
      <c r="G9" s="148"/>
      <c r="H9" s="143"/>
      <c r="I9" s="148"/>
      <c r="J9" s="148"/>
      <c r="K9" s="148"/>
      <c r="L9" s="148"/>
    </row>
    <row r="10" spans="1:12" s="144" customFormat="1" ht="13.5" x14ac:dyDescent="0.3">
      <c r="A10" s="141"/>
      <c r="B10" s="150" t="str">
        <f>'Buget_Cerere finantare'!B9</f>
        <v>TOTAL CAPITOL 1</v>
      </c>
      <c r="C10" s="147">
        <f>'Buget_Cerere finantare'!I9</f>
        <v>0</v>
      </c>
      <c r="D10" s="32" t="str">
        <f>IF(E10&lt;&gt;C10,"Eroare!","")</f>
        <v/>
      </c>
      <c r="E10" s="151">
        <f>SUM(E7:E9)</f>
        <v>0</v>
      </c>
      <c r="F10" s="142"/>
      <c r="G10" s="148"/>
      <c r="H10" s="152"/>
      <c r="I10" s="142"/>
      <c r="J10" s="142"/>
      <c r="K10" s="142"/>
      <c r="L10" s="142"/>
    </row>
    <row r="11" spans="1:12" s="144" customFormat="1" ht="21" customHeight="1" x14ac:dyDescent="0.3">
      <c r="A11" s="141" t="str">
        <f>'Buget_Cerere finantare'!A10</f>
        <v>CAP. 2</v>
      </c>
      <c r="B11" s="276" t="str">
        <f>'Buget_Cerere finantare'!B10</f>
        <v xml:space="preserve">Cheltuieli pentru introducerea în producţie a rezultatelor cercetării şi realizarea produsului/procesului/tehnologiei/serviciului </v>
      </c>
      <c r="C11" s="277"/>
      <c r="D11" s="277"/>
      <c r="E11" s="277"/>
      <c r="F11" s="142"/>
      <c r="G11" s="148"/>
      <c r="H11" s="153"/>
      <c r="I11" s="142"/>
      <c r="J11" s="142"/>
      <c r="K11" s="142"/>
      <c r="L11" s="142"/>
    </row>
    <row r="12" spans="1:12" s="144" customFormat="1" ht="39" x14ac:dyDescent="0.3">
      <c r="A12" s="146" t="str">
        <f>'Buget_Cerere finantare'!A11</f>
        <v>2.1</v>
      </c>
      <c r="B12" s="146" t="str">
        <f>'Buget_Cerere finantare'!B11</f>
        <v xml:space="preserve">Cheltuieli de personal (cheltuieli salariale și de deplasare pentru  personalul implicat în activităţile de     introducere în producție a rezultatelor cercetării şi realizarea produsului); </v>
      </c>
      <c r="C12" s="147">
        <f>'Buget_Cerere finantare'!I11</f>
        <v>0</v>
      </c>
      <c r="D12" s="32" t="str">
        <f t="shared" ref="D12:D18" si="0">IF(E12&lt;&gt;C12,"Eroare!","")</f>
        <v/>
      </c>
      <c r="E12" s="30">
        <f>'Buget_Cerere finantare'!I11</f>
        <v>0</v>
      </c>
      <c r="F12" s="142"/>
      <c r="G12" s="148"/>
      <c r="H12" s="136"/>
      <c r="I12" s="142"/>
      <c r="J12" s="142"/>
      <c r="K12" s="142"/>
      <c r="L12" s="142"/>
    </row>
    <row r="13" spans="1:12" s="144" customFormat="1" ht="26" x14ac:dyDescent="0.3">
      <c r="A13" s="146" t="str">
        <f>'Buget_Cerere finantare'!A12</f>
        <v>2.2</v>
      </c>
      <c r="B13" s="146" t="str">
        <f>'Buget_Cerere finantare'!B12</f>
        <v>Cheltuieli pentru achiziţia de utilaje, instalaţii şi echipamente strict necesare pentru  introducerea rezultatelor cercetării în ciclul productiv</v>
      </c>
      <c r="C13" s="147">
        <f>'Buget_Cerere finantare'!I12</f>
        <v>0</v>
      </c>
      <c r="D13" s="32"/>
      <c r="E13" s="30">
        <f>'Buget_Cerere finantare'!I12</f>
        <v>0</v>
      </c>
      <c r="F13" s="142"/>
      <c r="G13" s="148"/>
      <c r="H13" s="136"/>
      <c r="I13" s="142"/>
      <c r="J13" s="142"/>
      <c r="K13" s="142"/>
      <c r="L13" s="142"/>
    </row>
    <row r="14" spans="1:12" s="144" customFormat="1" ht="39" x14ac:dyDescent="0.3">
      <c r="A14" s="146" t="str">
        <f>'Buget_Cerere finantare'!A13</f>
        <v>2.3</v>
      </c>
      <c r="B14" s="146" t="str">
        <f>'Buget_Cerere finantare'!B13</f>
        <v xml:space="preserve">Cheltuieli pentru achiziţia de materii prime şi  materiale, necesare pentru introducerea în producţie a rezultatelor cercetării şi realizarea produsului/procesului/tehnologiei/serviciului; </v>
      </c>
      <c r="C14" s="147">
        <f>'Buget_Cerere finantare'!I13</f>
        <v>0</v>
      </c>
      <c r="D14" s="32"/>
      <c r="E14" s="30">
        <f>'Buget_Cerere finantare'!I13</f>
        <v>0</v>
      </c>
      <c r="F14" s="142"/>
      <c r="G14" s="148"/>
      <c r="H14" s="136"/>
      <c r="I14" s="142"/>
      <c r="J14" s="142"/>
      <c r="K14" s="142"/>
      <c r="L14" s="142"/>
    </row>
    <row r="15" spans="1:12" s="144" customFormat="1" ht="26" x14ac:dyDescent="0.3">
      <c r="A15" s="146" t="str">
        <f>'Buget_Cerere finantare'!A14</f>
        <v>2.4</v>
      </c>
      <c r="B15" s="146" t="str">
        <f>'Buget_Cerere finantare'!B14</f>
        <v>Cheltuieli pentru achiziţia de active necorporale necesare pentru introducerea rezultatelor cercetării în ciclul productiv</v>
      </c>
      <c r="C15" s="147">
        <f>'Buget_Cerere finantare'!I14</f>
        <v>0</v>
      </c>
      <c r="D15" s="32"/>
      <c r="E15" s="30">
        <f>'Buget_Cerere finantare'!I14</f>
        <v>0</v>
      </c>
      <c r="F15" s="142"/>
      <c r="G15" s="148"/>
      <c r="H15" s="136"/>
      <c r="I15" s="142"/>
      <c r="J15" s="142"/>
      <c r="K15" s="142"/>
      <c r="L15" s="142"/>
    </row>
    <row r="16" spans="1:12" s="144" customFormat="1" ht="13.5" x14ac:dyDescent="0.3">
      <c r="A16" s="146" t="str">
        <f>'Buget_Cerere finantare'!A15</f>
        <v>2.4.1</v>
      </c>
      <c r="B16" s="146" t="str">
        <f>'Buget_Cerere finantare'!B15</f>
        <v>Aplicații informatice</v>
      </c>
      <c r="C16" s="147">
        <f>'Buget_Cerere finantare'!I15</f>
        <v>0</v>
      </c>
      <c r="D16" s="32"/>
      <c r="E16" s="30">
        <f>'Buget_Cerere finantare'!I15</f>
        <v>0</v>
      </c>
      <c r="F16" s="142"/>
      <c r="G16" s="148"/>
      <c r="H16" s="136"/>
      <c r="I16" s="142"/>
      <c r="J16" s="142"/>
      <c r="K16" s="142"/>
      <c r="L16" s="142"/>
    </row>
    <row r="17" spans="1:12" s="144" customFormat="1" ht="13.5" x14ac:dyDescent="0.3">
      <c r="A17" s="146" t="str">
        <f>'Buget_Cerere finantare'!A16</f>
        <v>2.4.2</v>
      </c>
      <c r="B17" s="146" t="str">
        <f>'Buget_Cerere finantare'!B16</f>
        <v>Licențe</v>
      </c>
      <c r="C17" s="147">
        <f>'Buget_Cerere finantare'!I16</f>
        <v>0</v>
      </c>
      <c r="D17" s="32"/>
      <c r="E17" s="30">
        <f>'Buget_Cerere finantare'!I16</f>
        <v>0</v>
      </c>
      <c r="F17" s="142"/>
      <c r="G17" s="148"/>
      <c r="H17" s="136"/>
      <c r="I17" s="142"/>
      <c r="J17" s="142"/>
      <c r="K17" s="142"/>
      <c r="L17" s="142"/>
    </row>
    <row r="18" spans="1:12" s="144" customFormat="1" ht="13.5" x14ac:dyDescent="0.3">
      <c r="A18" s="141"/>
      <c r="B18" s="150" t="str">
        <f>'Buget_Cerere finantare'!B17</f>
        <v> TOTAL CAPITOL 2</v>
      </c>
      <c r="C18" s="147">
        <f>'Buget_Cerere finantare'!I17</f>
        <v>0</v>
      </c>
      <c r="D18" s="32" t="str">
        <f t="shared" si="0"/>
        <v/>
      </c>
      <c r="E18" s="151">
        <f>SUM(E12:E17)</f>
        <v>0</v>
      </c>
      <c r="F18" s="142"/>
      <c r="G18" s="148"/>
      <c r="H18" s="136"/>
      <c r="I18" s="142"/>
      <c r="J18" s="142"/>
      <c r="K18" s="142"/>
      <c r="L18" s="142"/>
    </row>
    <row r="19" spans="1:12" s="144" customFormat="1" ht="13.5" x14ac:dyDescent="0.3">
      <c r="A19" s="141" t="str">
        <f>'Buget_Cerere finantare'!A18</f>
        <v>CAP. 3</v>
      </c>
      <c r="B19" s="252" t="str">
        <f>'Buget_Cerere finantare'!B18:I18</f>
        <v>Cheltuieli pentru servicii de consultanţă în domeniul inovării şi pentru serviciile de sprijinire a inovării</v>
      </c>
      <c r="C19" s="253"/>
      <c r="D19" s="253"/>
      <c r="E19" s="253"/>
      <c r="F19" s="142"/>
      <c r="G19" s="148"/>
      <c r="H19" s="136"/>
      <c r="I19" s="142"/>
      <c r="J19" s="142"/>
      <c r="K19" s="142"/>
      <c r="L19" s="142"/>
    </row>
    <row r="20" spans="1:12" s="149" customFormat="1" ht="13.5" x14ac:dyDescent="0.3">
      <c r="A20" s="146" t="str">
        <f>'Buget_Cerere finantare'!A19</f>
        <v>3.1</v>
      </c>
      <c r="B20" s="146" t="str">
        <f>'Buget_Cerere finantare'!B19</f>
        <v xml:space="preserve">Cheltuieli pentru servicii de consultanţă în domeniul inovării </v>
      </c>
      <c r="C20" s="147">
        <f>'Buget_Cerere finantare'!I19</f>
        <v>0</v>
      </c>
      <c r="D20" s="32" t="str">
        <f t="shared" ref="D20:D29" si="1">IF(E20&lt;&gt;C20,"Eroare!","")</f>
        <v/>
      </c>
      <c r="E20" s="30">
        <f>'Buget_Cerere finantare'!I19</f>
        <v>0</v>
      </c>
      <c r="F20" s="148"/>
      <c r="G20" s="148"/>
      <c r="H20" s="154"/>
      <c r="I20" s="148"/>
      <c r="J20" s="148"/>
      <c r="K20" s="148"/>
      <c r="L20" s="148"/>
    </row>
    <row r="21" spans="1:12" s="149" customFormat="1" ht="13.5" x14ac:dyDescent="0.3">
      <c r="A21" s="146" t="str">
        <f>'Buget_Cerere finantare'!A20</f>
        <v>3.1.1</v>
      </c>
      <c r="B21" s="146" t="str">
        <f>'Buget_Cerere finantare'!B20</f>
        <v>Asistenţă tehnologică</v>
      </c>
      <c r="C21" s="147">
        <f>'Buget_Cerere finantare'!I20</f>
        <v>0</v>
      </c>
      <c r="D21" s="32" t="str">
        <f t="shared" si="1"/>
        <v/>
      </c>
      <c r="E21" s="30">
        <f>'Buget_Cerere finantare'!I20</f>
        <v>0</v>
      </c>
      <c r="F21" s="148"/>
      <c r="G21" s="148"/>
      <c r="H21" s="148"/>
      <c r="I21" s="148"/>
      <c r="J21" s="148"/>
      <c r="K21" s="148"/>
      <c r="L21" s="148"/>
    </row>
    <row r="22" spans="1:12" s="149" customFormat="1" ht="13.5" x14ac:dyDescent="0.3">
      <c r="A22" s="146" t="str">
        <f>'Buget_Cerere finantare'!A21</f>
        <v>3.1.2</v>
      </c>
      <c r="B22" s="146" t="str">
        <f>'Buget_Cerere finantare'!B21</f>
        <v>Servicii de transfer de tehnologie</v>
      </c>
      <c r="C22" s="147">
        <f>'Buget_Cerere finantare'!I21</f>
        <v>0</v>
      </c>
      <c r="D22" s="32"/>
      <c r="E22" s="30">
        <f>'Buget_Cerere finantare'!I21</f>
        <v>0</v>
      </c>
      <c r="F22" s="148"/>
      <c r="G22" s="148"/>
      <c r="H22" s="148"/>
      <c r="I22" s="148"/>
      <c r="J22" s="148"/>
      <c r="K22" s="148"/>
      <c r="L22" s="148"/>
    </row>
    <row r="23" spans="1:12" s="149" customFormat="1" ht="26" x14ac:dyDescent="0.3">
      <c r="A23" s="146" t="str">
        <f>'Buget_Cerere finantare'!A22</f>
        <v>3.1.3</v>
      </c>
      <c r="B23" s="146" t="str">
        <f>'Buget_Cerere finantare'!B22</f>
        <v xml:space="preserve">Consultanţă în materie de achiziţie, protejare şi comercializare a drepturilor de proprietate intelectuală </v>
      </c>
      <c r="C23" s="147">
        <f>'Buget_Cerere finantare'!I22</f>
        <v>0</v>
      </c>
      <c r="D23" s="32"/>
      <c r="E23" s="30">
        <f>'Buget_Cerere finantare'!I22</f>
        <v>0</v>
      </c>
      <c r="F23" s="148"/>
      <c r="G23" s="148"/>
      <c r="H23" s="148"/>
      <c r="I23" s="148"/>
      <c r="J23" s="148"/>
      <c r="K23" s="148"/>
      <c r="L23" s="148"/>
    </row>
    <row r="24" spans="1:12" s="149" customFormat="1" ht="13.5" x14ac:dyDescent="0.3">
      <c r="A24" s="146" t="str">
        <f>'Buget_Cerere finantare'!A23</f>
        <v>3.1.4</v>
      </c>
      <c r="B24" s="146" t="str">
        <f>'Buget_Cerere finantare'!B23</f>
        <v>Servicii de consultanță  referitoare la utilizarea standardelor.</v>
      </c>
      <c r="C24" s="147">
        <f>'Buget_Cerere finantare'!I23</f>
        <v>0</v>
      </c>
      <c r="D24" s="32"/>
      <c r="E24" s="30">
        <f>'Buget_Cerere finantare'!I23</f>
        <v>0</v>
      </c>
      <c r="F24" s="148"/>
      <c r="G24" s="148"/>
      <c r="H24" s="148"/>
      <c r="I24" s="148"/>
      <c r="J24" s="148"/>
      <c r="K24" s="148"/>
      <c r="L24" s="148"/>
    </row>
    <row r="25" spans="1:12" s="149" customFormat="1" ht="13.5" x14ac:dyDescent="0.3">
      <c r="A25" s="146" t="str">
        <f>'Buget_Cerere finantare'!A24</f>
        <v>3.2</v>
      </c>
      <c r="B25" s="146" t="str">
        <f>'Buget_Cerere finantare'!B24</f>
        <v xml:space="preserve">Cheltuieli pentru servicii suport pentru  inovare </v>
      </c>
      <c r="C25" s="147">
        <f>'Buget_Cerere finantare'!I24</f>
        <v>0</v>
      </c>
      <c r="D25" s="32"/>
      <c r="E25" s="30">
        <f>'Buget_Cerere finantare'!I24</f>
        <v>0</v>
      </c>
      <c r="F25" s="148"/>
      <c r="G25" s="148"/>
      <c r="H25" s="148"/>
      <c r="I25" s="148"/>
      <c r="J25" s="148"/>
      <c r="K25" s="148"/>
      <c r="L25" s="148"/>
    </row>
    <row r="26" spans="1:12" s="149" customFormat="1" ht="13.5" x14ac:dyDescent="0.3">
      <c r="A26" s="146" t="str">
        <f>'Buget_Cerere finantare'!A25</f>
        <v>3.2.1</v>
      </c>
      <c r="B26" s="146" t="str">
        <f>'Buget_Cerere finantare'!B25</f>
        <v>Servicii de cercetare de piață</v>
      </c>
      <c r="C26" s="147">
        <f>'Buget_Cerere finantare'!I25</f>
        <v>0</v>
      </c>
      <c r="D26" s="32" t="str">
        <f t="shared" si="1"/>
        <v/>
      </c>
      <c r="E26" s="30">
        <f>'Buget_Cerere finantare'!I25</f>
        <v>0</v>
      </c>
      <c r="F26" s="148"/>
      <c r="G26" s="148"/>
      <c r="H26" s="148"/>
      <c r="I26" s="148"/>
      <c r="J26" s="148"/>
      <c r="K26" s="148"/>
      <c r="L26" s="148"/>
    </row>
    <row r="27" spans="1:12" s="149" customFormat="1" ht="13.5" x14ac:dyDescent="0.3">
      <c r="A27" s="146" t="str">
        <f>'Buget_Cerere finantare'!A26</f>
        <v>3.2.2</v>
      </c>
      <c r="B27" s="146" t="str">
        <f>'Buget_Cerere finantare'!B26</f>
        <v>Servicii în materie de încercări şi testări în laboratoarele de specialitate</v>
      </c>
      <c r="C27" s="147">
        <f>'Buget_Cerere finantare'!I26</f>
        <v>0</v>
      </c>
      <c r="D27" s="32" t="str">
        <f t="shared" si="1"/>
        <v/>
      </c>
      <c r="E27" s="30">
        <f>'Buget_Cerere finantare'!I26</f>
        <v>0</v>
      </c>
      <c r="F27" s="148"/>
      <c r="G27" s="148"/>
      <c r="H27" s="148"/>
      <c r="I27" s="148"/>
      <c r="J27" s="148"/>
      <c r="K27" s="148"/>
      <c r="L27" s="148"/>
    </row>
    <row r="28" spans="1:12" s="149" customFormat="1" ht="26" x14ac:dyDescent="0.3">
      <c r="A28" s="146" t="str">
        <f>'Buget_Cerere finantare'!A27</f>
        <v>3.2.3</v>
      </c>
      <c r="B28" s="146" t="str">
        <f>'Buget_Cerere finantare'!B27</f>
        <v>Servicii referitoare la cerificarea, testarea şi marcarea calității produselor obținute în proiect</v>
      </c>
      <c r="C28" s="147">
        <f>'Buget_Cerere finantare'!I27</f>
        <v>0</v>
      </c>
      <c r="D28" s="32" t="str">
        <f t="shared" si="1"/>
        <v/>
      </c>
      <c r="E28" s="30">
        <f>'Buget_Cerere finantare'!I27</f>
        <v>0</v>
      </c>
      <c r="F28" s="148"/>
      <c r="G28" s="148"/>
      <c r="H28" s="148"/>
      <c r="I28" s="148"/>
      <c r="J28" s="148"/>
      <c r="K28" s="148"/>
      <c r="L28" s="148"/>
    </row>
    <row r="29" spans="1:12" s="144" customFormat="1" ht="13.5" x14ac:dyDescent="0.3">
      <c r="A29" s="141"/>
      <c r="B29" s="150" t="str">
        <f>'Buget_Cerere finantare'!B28</f>
        <v> TOTAL CAPITOL 3</v>
      </c>
      <c r="C29" s="147">
        <f>'Buget_Cerere finantare'!I28</f>
        <v>0</v>
      </c>
      <c r="D29" s="32" t="str">
        <f t="shared" si="1"/>
        <v/>
      </c>
      <c r="E29" s="151">
        <f>SUM(E20:E28)</f>
        <v>0</v>
      </c>
      <c r="F29" s="142"/>
      <c r="G29" s="148"/>
      <c r="H29" s="142"/>
      <c r="I29" s="142"/>
      <c r="J29" s="142"/>
      <c r="K29" s="142"/>
      <c r="L29" s="142"/>
    </row>
    <row r="30" spans="1:12" s="144" customFormat="1" ht="13.5" x14ac:dyDescent="0.3">
      <c r="A30" s="141" t="str">
        <f>'Buget_Cerere finantare'!A29</f>
        <v>CAP. 4</v>
      </c>
      <c r="B30" s="252" t="str">
        <f>'Buget_Cerere finantare'!B29:I29</f>
        <v xml:space="preserve">Cheltuieli generale de administraţie (de regie) </v>
      </c>
      <c r="C30" s="253"/>
      <c r="D30" s="253"/>
      <c r="E30" s="253"/>
      <c r="F30" s="142"/>
      <c r="G30" s="148"/>
      <c r="H30" s="142"/>
      <c r="I30" s="142"/>
      <c r="J30" s="142"/>
      <c r="K30" s="142"/>
      <c r="L30" s="142"/>
    </row>
    <row r="31" spans="1:12" s="149" customFormat="1" ht="13.5" x14ac:dyDescent="0.3">
      <c r="A31" s="145" t="str">
        <f>'Buget_Cerere finantare'!A30</f>
        <v>4.1</v>
      </c>
      <c r="B31" s="145" t="str">
        <f>'Buget_Cerere finantare'!B30</f>
        <v>Cheltuielile generale de administraţie</v>
      </c>
      <c r="C31" s="147">
        <f>'Buget_Cerere finantare'!I30</f>
        <v>0</v>
      </c>
      <c r="D31" s="32" t="str">
        <f t="shared" ref="D31:D32" si="2">IF(E31&lt;&gt;C31,"Eroare!","")</f>
        <v/>
      </c>
      <c r="E31" s="30">
        <f>'Buget_Cerere finantare'!I30</f>
        <v>0</v>
      </c>
      <c r="F31" s="148"/>
      <c r="G31" s="148"/>
      <c r="H31" s="148"/>
      <c r="I31" s="148"/>
      <c r="J31" s="148"/>
      <c r="K31" s="148"/>
      <c r="L31" s="148"/>
    </row>
    <row r="32" spans="1:12" s="144" customFormat="1" ht="13.5" x14ac:dyDescent="0.3">
      <c r="A32" s="141"/>
      <c r="B32" s="150" t="str">
        <f>'Buget_Cerere finantare'!B31</f>
        <v>TOTAL CAPITOL 4</v>
      </c>
      <c r="C32" s="147">
        <f>'Buget_Cerere finantare'!I31</f>
        <v>0</v>
      </c>
      <c r="D32" s="32" t="str">
        <f t="shared" si="2"/>
        <v/>
      </c>
      <c r="E32" s="151">
        <f>E31</f>
        <v>0</v>
      </c>
      <c r="F32" s="142"/>
      <c r="G32" s="148"/>
      <c r="H32" s="142"/>
      <c r="I32" s="142"/>
      <c r="J32" s="142"/>
      <c r="K32" s="142"/>
      <c r="L32" s="142"/>
    </row>
    <row r="33" spans="1:12" s="144" customFormat="1" ht="13.5" x14ac:dyDescent="0.3">
      <c r="A33" s="141" t="str">
        <f>'Buget_Cerere finantare'!A32</f>
        <v>CAP. 5</v>
      </c>
      <c r="B33" s="252" t="str">
        <f>'Buget_Cerere finantare'!B32:I32</f>
        <v xml:space="preserve">Cheltuieli pentru informare şi publicitate pentru proiect </v>
      </c>
      <c r="C33" s="253"/>
      <c r="D33" s="253"/>
      <c r="E33" s="253"/>
      <c r="F33" s="142"/>
      <c r="G33" s="148"/>
      <c r="H33" s="142"/>
      <c r="I33" s="142"/>
      <c r="J33" s="142"/>
      <c r="K33" s="142"/>
      <c r="L33" s="142"/>
    </row>
    <row r="34" spans="1:12" s="149" customFormat="1" ht="13.5" x14ac:dyDescent="0.3">
      <c r="A34" s="145" t="str">
        <f>'Buget_Cerere finantare'!A33</f>
        <v>5.1</v>
      </c>
      <c r="B34" s="145" t="str">
        <f>'Buget_Cerere finantare'!B33</f>
        <v xml:space="preserve">Cheltuieli pentru informare şi publicitate pentru proiect </v>
      </c>
      <c r="C34" s="147">
        <f>'Buget_Cerere finantare'!I33</f>
        <v>0</v>
      </c>
      <c r="D34" s="32" t="str">
        <f t="shared" ref="D34:D48" si="3">IF(E34&lt;&gt;C34,"Eroare!","")</f>
        <v/>
      </c>
      <c r="E34" s="30">
        <f>'Buget_Cerere finantare'!I33</f>
        <v>0</v>
      </c>
      <c r="F34" s="148"/>
      <c r="G34" s="148"/>
      <c r="H34" s="148"/>
      <c r="I34" s="148"/>
      <c r="J34" s="148"/>
      <c r="K34" s="148"/>
      <c r="L34" s="148"/>
    </row>
    <row r="35" spans="1:12" s="144" customFormat="1" ht="13.5" x14ac:dyDescent="0.3">
      <c r="A35" s="141"/>
      <c r="B35" s="150" t="str">
        <f>'Buget_Cerere finantare'!B34</f>
        <v>TOTAL CAPITOL 5</v>
      </c>
      <c r="C35" s="147">
        <f>'Buget_Cerere finantare'!I34</f>
        <v>0</v>
      </c>
      <c r="D35" s="32" t="str">
        <f t="shared" si="3"/>
        <v/>
      </c>
      <c r="E35" s="151">
        <f>SUM(E34:E34)</f>
        <v>0</v>
      </c>
      <c r="F35" s="142"/>
      <c r="G35" s="148"/>
      <c r="H35" s="142"/>
      <c r="I35" s="142"/>
      <c r="J35" s="142"/>
      <c r="K35" s="142"/>
      <c r="L35" s="142"/>
    </row>
    <row r="36" spans="1:12" s="144" customFormat="1" ht="13.5" x14ac:dyDescent="0.3">
      <c r="A36" s="141" t="str">
        <f>'Buget_Cerere finantare'!A35</f>
        <v>CAP. 6</v>
      </c>
      <c r="B36" s="252" t="str">
        <f>'Buget_Cerere finantare'!B35:I35</f>
        <v xml:space="preserve">Cheltuieli pentru înființarea şi înregistrarea SPIN-OFF-urilor </v>
      </c>
      <c r="C36" s="253"/>
      <c r="D36" s="253"/>
      <c r="E36" s="253"/>
      <c r="F36" s="142"/>
      <c r="G36" s="148"/>
      <c r="H36" s="142"/>
      <c r="I36" s="142"/>
      <c r="J36" s="142"/>
      <c r="K36" s="142"/>
      <c r="L36" s="142"/>
    </row>
    <row r="37" spans="1:12" s="144" customFormat="1" ht="13.5" x14ac:dyDescent="0.3">
      <c r="A37" s="145" t="str">
        <f>'Buget_Cerere finantare'!A36</f>
        <v>6.1</v>
      </c>
      <c r="B37" s="145" t="str">
        <f>'Buget_Cerere finantare'!B36</f>
        <v xml:space="preserve">Cheltuieli pentru înființarea şi înregistrarea SPIN-OFF-urilor </v>
      </c>
      <c r="C37" s="147">
        <f>'Buget_Cerere finantare'!I36</f>
        <v>0</v>
      </c>
      <c r="D37" s="32" t="str">
        <f t="shared" si="3"/>
        <v/>
      </c>
      <c r="E37" s="30">
        <f>'Buget_Cerere finantare'!I36</f>
        <v>0</v>
      </c>
      <c r="F37" s="142"/>
      <c r="G37" s="148"/>
      <c r="H37" s="142"/>
      <c r="I37" s="142"/>
      <c r="J37" s="142"/>
      <c r="K37" s="142"/>
      <c r="L37" s="142"/>
    </row>
    <row r="38" spans="1:12" s="144" customFormat="1" ht="13.5" x14ac:dyDescent="0.3">
      <c r="A38" s="141"/>
      <c r="B38" s="150" t="str">
        <f>'Buget_Cerere finantare'!B37</f>
        <v>TOTAL CAPITOL 6</v>
      </c>
      <c r="C38" s="147">
        <f>'Buget_Cerere finantare'!I37</f>
        <v>0</v>
      </c>
      <c r="D38" s="32" t="str">
        <f t="shared" si="3"/>
        <v/>
      </c>
      <c r="E38" s="151">
        <f>SUM(E37:E37)</f>
        <v>0</v>
      </c>
      <c r="F38" s="142"/>
      <c r="G38" s="148"/>
      <c r="H38" s="142"/>
      <c r="I38" s="142"/>
      <c r="J38" s="142"/>
      <c r="K38" s="142"/>
      <c r="L38" s="142"/>
    </row>
    <row r="39" spans="1:12" s="144" customFormat="1" ht="13.5" x14ac:dyDescent="0.3">
      <c r="A39" s="141" t="str">
        <f>'Buget_Cerere finantare'!A38</f>
        <v>CAP. 7</v>
      </c>
      <c r="B39" s="252" t="str">
        <f>'Buget_Cerere finantare'!B38:I38</f>
        <v xml:space="preserve">Cheltuieli cu taxe/abonamente/cotizații/acorduri/ autorizații necesare pentru implementarea proiectului </v>
      </c>
      <c r="C39" s="253"/>
      <c r="D39" s="253"/>
      <c r="E39" s="253"/>
      <c r="F39" s="142"/>
      <c r="G39" s="148"/>
      <c r="H39" s="142"/>
      <c r="I39" s="142"/>
      <c r="J39" s="142"/>
      <c r="K39" s="142"/>
      <c r="L39" s="142"/>
    </row>
    <row r="40" spans="1:12" s="144" customFormat="1" ht="26" x14ac:dyDescent="0.3">
      <c r="A40" s="145" t="str">
        <f>'Buget_Cerere finantare'!A39</f>
        <v>7.1</v>
      </c>
      <c r="B40" s="146" t="str">
        <f>'Buget_Cerere finantare'!B39</f>
        <v xml:space="preserve">Cheltuieli cu taxe/abonamente/cotizații/acorduri/ autorizații necesare pentru implementarea proiectului </v>
      </c>
      <c r="C40" s="147">
        <f>'Buget_Cerere finantare'!I39</f>
        <v>0</v>
      </c>
      <c r="D40" s="32" t="str">
        <f t="shared" si="3"/>
        <v/>
      </c>
      <c r="E40" s="30">
        <f>'Buget_Cerere finantare'!I39</f>
        <v>0</v>
      </c>
      <c r="F40" s="142"/>
      <c r="G40" s="148"/>
      <c r="H40" s="142"/>
      <c r="I40" s="142"/>
      <c r="J40" s="142"/>
      <c r="K40" s="142"/>
      <c r="L40" s="142"/>
    </row>
    <row r="41" spans="1:12" s="144" customFormat="1" ht="13.5" x14ac:dyDescent="0.3">
      <c r="A41" s="141"/>
      <c r="B41" s="150" t="str">
        <f>'Buget_Cerere finantare'!B40</f>
        <v>TOTAL CAPITOL 7</v>
      </c>
      <c r="C41" s="147">
        <f>'Buget_Cerere finantare'!I40</f>
        <v>0</v>
      </c>
      <c r="D41" s="32" t="str">
        <f t="shared" si="3"/>
        <v/>
      </c>
      <c r="E41" s="151">
        <f>SUM(E40:E40)</f>
        <v>0</v>
      </c>
      <c r="F41" s="142"/>
      <c r="G41" s="148"/>
      <c r="H41" s="142"/>
      <c r="I41" s="142"/>
      <c r="J41" s="142"/>
      <c r="K41" s="142"/>
      <c r="L41" s="142"/>
    </row>
    <row r="42" spans="1:12" s="144" customFormat="1" ht="13.5" x14ac:dyDescent="0.3">
      <c r="A42" s="141" t="str">
        <f>'Buget_Cerere finantare'!A41</f>
        <v>CAP. 8</v>
      </c>
      <c r="B42" s="252" t="str">
        <f>'Buget_Cerere finantare'!B41:I41</f>
        <v xml:space="preserve">Cheltuielile cu activitatea de audit financiar extern </v>
      </c>
      <c r="C42" s="253"/>
      <c r="D42" s="253"/>
      <c r="E42" s="253"/>
      <c r="F42" s="142"/>
      <c r="G42" s="148"/>
      <c r="H42" s="142"/>
      <c r="I42" s="142"/>
      <c r="J42" s="142"/>
      <c r="K42" s="142"/>
      <c r="L42" s="142"/>
    </row>
    <row r="43" spans="1:12" s="144" customFormat="1" ht="13.5" x14ac:dyDescent="0.3">
      <c r="A43" s="145" t="str">
        <f>'Buget_Cerere finantare'!A42</f>
        <v>8.1</v>
      </c>
      <c r="B43" s="145" t="str">
        <f>'Buget_Cerere finantare'!B42</f>
        <v xml:space="preserve">Cheltuielile cu activitatea de audit financiar extern </v>
      </c>
      <c r="C43" s="147">
        <f>'Buget_Cerere finantare'!I42</f>
        <v>0</v>
      </c>
      <c r="D43" s="32" t="str">
        <f t="shared" si="3"/>
        <v/>
      </c>
      <c r="E43" s="30">
        <f>'Buget_Cerere finantare'!I42</f>
        <v>0</v>
      </c>
      <c r="F43" s="142"/>
      <c r="G43" s="148"/>
      <c r="H43" s="142"/>
      <c r="I43" s="142"/>
      <c r="J43" s="142"/>
      <c r="K43" s="142"/>
      <c r="L43" s="142"/>
    </row>
    <row r="44" spans="1:12" s="144" customFormat="1" ht="13.5" x14ac:dyDescent="0.3">
      <c r="A44" s="141"/>
      <c r="B44" s="150" t="str">
        <f>'Buget_Cerere finantare'!B43</f>
        <v>TOTAL CAPITOL 8</v>
      </c>
      <c r="C44" s="147">
        <f>'Buget_Cerere finantare'!I43</f>
        <v>0</v>
      </c>
      <c r="D44" s="32" t="str">
        <f t="shared" si="3"/>
        <v/>
      </c>
      <c r="E44" s="151">
        <f>SUM(E43:E43)</f>
        <v>0</v>
      </c>
      <c r="F44" s="142"/>
      <c r="G44" s="148"/>
      <c r="H44" s="142"/>
      <c r="I44" s="142"/>
      <c r="J44" s="142"/>
      <c r="K44" s="142"/>
      <c r="L44" s="142"/>
    </row>
    <row r="45" spans="1:12" s="144" customFormat="1" ht="13.5" x14ac:dyDescent="0.3">
      <c r="A45" s="141" t="str">
        <f>'Buget_Cerere finantare'!A44</f>
        <v>CAP. 9</v>
      </c>
      <c r="B45" s="252" t="str">
        <f>'Buget_Cerere finantare'!B44:I44</f>
        <v xml:space="preserve">Cheltuielile cu activitatea de management de proiect </v>
      </c>
      <c r="C45" s="253"/>
      <c r="D45" s="253"/>
      <c r="E45" s="253"/>
      <c r="F45" s="142"/>
      <c r="G45" s="148"/>
      <c r="H45" s="142"/>
      <c r="I45" s="142"/>
      <c r="J45" s="142"/>
      <c r="K45" s="142"/>
      <c r="L45" s="142"/>
    </row>
    <row r="46" spans="1:12" s="144" customFormat="1" ht="13.5" x14ac:dyDescent="0.3">
      <c r="A46" s="145" t="str">
        <f>'Buget_Cerere finantare'!A45</f>
        <v>9.1</v>
      </c>
      <c r="B46" s="145" t="str">
        <f>'Buget_Cerere finantare'!B45</f>
        <v xml:space="preserve">Cheltuielile cu activitatea de management de proiect </v>
      </c>
      <c r="C46" s="147">
        <f>'Buget_Cerere finantare'!I45</f>
        <v>0</v>
      </c>
      <c r="D46" s="32" t="str">
        <f t="shared" si="3"/>
        <v/>
      </c>
      <c r="E46" s="30">
        <f>'Buget_Cerere finantare'!I45</f>
        <v>0</v>
      </c>
      <c r="F46" s="142"/>
      <c r="G46" s="148"/>
      <c r="H46" s="142"/>
      <c r="I46" s="142"/>
      <c r="J46" s="142"/>
      <c r="K46" s="142"/>
      <c r="L46" s="142"/>
    </row>
    <row r="47" spans="1:12" s="144" customFormat="1" ht="13.5" x14ac:dyDescent="0.3">
      <c r="A47" s="141"/>
      <c r="B47" s="150" t="str">
        <f>'Buget_Cerere finantare'!B46</f>
        <v>TOTAL CAPITOL 9</v>
      </c>
      <c r="C47" s="147">
        <f>'Buget_Cerere finantare'!I46</f>
        <v>0</v>
      </c>
      <c r="D47" s="32" t="str">
        <f t="shared" si="3"/>
        <v/>
      </c>
      <c r="E47" s="151">
        <f>SUM(E46:E46)</f>
        <v>0</v>
      </c>
      <c r="F47" s="142"/>
      <c r="G47" s="148"/>
      <c r="H47" s="142"/>
      <c r="I47" s="142"/>
      <c r="J47" s="142"/>
      <c r="K47" s="142"/>
      <c r="L47" s="142"/>
    </row>
    <row r="48" spans="1:12" s="157" customFormat="1" ht="14.5" x14ac:dyDescent="0.3">
      <c r="A48" s="155"/>
      <c r="B48" s="156" t="str">
        <f>'Buget_Cerere finantare'!B47</f>
        <v>TOTAL GENERAL</v>
      </c>
      <c r="C48" s="147">
        <f>'Buget_Cerere finantare'!I47</f>
        <v>0</v>
      </c>
      <c r="D48" s="32" t="str">
        <f t="shared" si="3"/>
        <v/>
      </c>
      <c r="E48" s="151">
        <f>'Buget_Cerere finantare'!I47</f>
        <v>0</v>
      </c>
      <c r="F48" s="142"/>
      <c r="G48" s="148"/>
      <c r="H48" s="142"/>
      <c r="I48" s="142"/>
      <c r="J48" s="142"/>
      <c r="K48" s="142"/>
      <c r="L48" s="142"/>
    </row>
    <row r="49" spans="1:12" s="162" customFormat="1" x14ac:dyDescent="0.3">
      <c r="A49" s="158"/>
      <c r="B49" s="159"/>
      <c r="C49" s="160"/>
      <c r="D49" s="161"/>
      <c r="E49" s="135"/>
      <c r="F49" s="148"/>
      <c r="G49" s="148"/>
      <c r="H49" s="148"/>
      <c r="I49" s="148"/>
      <c r="J49" s="148"/>
      <c r="K49" s="148"/>
      <c r="L49" s="148"/>
    </row>
    <row r="50" spans="1:12" s="162" customFormat="1" x14ac:dyDescent="0.3">
      <c r="A50" s="158"/>
      <c r="B50" s="163"/>
      <c r="C50" s="160"/>
      <c r="D50" s="161"/>
      <c r="E50" s="135"/>
      <c r="F50" s="148"/>
      <c r="G50" s="148"/>
      <c r="H50" s="148"/>
      <c r="I50" s="148"/>
      <c r="J50" s="148"/>
      <c r="K50" s="148"/>
      <c r="L50" s="148"/>
    </row>
    <row r="51" spans="1:12" s="164" customFormat="1" x14ac:dyDescent="0.3">
      <c r="A51" s="258" t="s">
        <v>249</v>
      </c>
      <c r="B51" s="258"/>
      <c r="C51" s="259" t="s">
        <v>231</v>
      </c>
      <c r="D51" s="260" t="s">
        <v>232</v>
      </c>
      <c r="E51" s="227" t="s">
        <v>51</v>
      </c>
      <c r="F51" s="131"/>
      <c r="G51" s="148"/>
      <c r="H51" s="131"/>
      <c r="I51" s="131"/>
      <c r="J51" s="131"/>
      <c r="K51" s="131"/>
      <c r="L51" s="131"/>
    </row>
    <row r="52" spans="1:12" s="165" customFormat="1" x14ac:dyDescent="0.3">
      <c r="A52" s="258"/>
      <c r="B52" s="258"/>
      <c r="C52" s="259"/>
      <c r="D52" s="260"/>
      <c r="E52" s="227" t="s">
        <v>40</v>
      </c>
      <c r="F52" s="137"/>
      <c r="G52" s="148"/>
      <c r="H52" s="137"/>
      <c r="I52" s="137"/>
      <c r="J52" s="139"/>
      <c r="K52" s="137"/>
      <c r="L52" s="137"/>
    </row>
    <row r="53" spans="1:12" s="169" customFormat="1" x14ac:dyDescent="0.3">
      <c r="A53" s="261" t="s">
        <v>292</v>
      </c>
      <c r="B53" s="261"/>
      <c r="C53" s="166">
        <f>'Buget_Cerere finantare'!I47</f>
        <v>0</v>
      </c>
      <c r="D53" s="32" t="str">
        <f t="shared" ref="D53:D58" si="4">IF(E53&lt;&gt;C53,"Eroare!","")</f>
        <v/>
      </c>
      <c r="E53" s="30">
        <f>E48</f>
        <v>0</v>
      </c>
      <c r="F53" s="167"/>
      <c r="G53" s="148"/>
      <c r="H53" s="167"/>
      <c r="I53" s="167"/>
      <c r="J53" s="168"/>
      <c r="K53" s="167"/>
      <c r="L53" s="167"/>
    </row>
    <row r="54" spans="1:12" s="169" customFormat="1" x14ac:dyDescent="0.3">
      <c r="A54" s="264" t="s">
        <v>299</v>
      </c>
      <c r="B54" s="265"/>
      <c r="C54" s="219">
        <f>'Buget_Cerere finantare'!G47</f>
        <v>0</v>
      </c>
      <c r="D54" s="32" t="str">
        <f t="shared" si="4"/>
        <v/>
      </c>
      <c r="E54" s="30">
        <f>'Buget_Cerere finantare'!G47</f>
        <v>0</v>
      </c>
      <c r="F54" s="167"/>
      <c r="G54" s="148"/>
      <c r="H54" s="167"/>
      <c r="I54" s="167"/>
      <c r="J54" s="168"/>
      <c r="K54" s="167"/>
      <c r="L54" s="167"/>
    </row>
    <row r="55" spans="1:12" s="169" customFormat="1" x14ac:dyDescent="0.3">
      <c r="A55" s="261" t="s">
        <v>233</v>
      </c>
      <c r="B55" s="261"/>
      <c r="C55" s="166">
        <f>'Buget_Cerere finantare'!C54</f>
        <v>0</v>
      </c>
      <c r="D55" s="32" t="str">
        <f t="shared" si="4"/>
        <v/>
      </c>
      <c r="E55" s="30">
        <f t="shared" ref="E55" si="5">SUM(E56:E57)</f>
        <v>0</v>
      </c>
      <c r="F55" s="167"/>
      <c r="G55" s="148"/>
      <c r="H55" s="167"/>
      <c r="I55" s="167"/>
      <c r="J55" s="167"/>
      <c r="K55" s="167"/>
      <c r="L55" s="167"/>
    </row>
    <row r="56" spans="1:12" s="165" customFormat="1" x14ac:dyDescent="0.3">
      <c r="A56" s="266" t="s">
        <v>250</v>
      </c>
      <c r="B56" s="266"/>
      <c r="C56" s="166"/>
      <c r="D56" s="32"/>
      <c r="E56" s="29">
        <v>0</v>
      </c>
      <c r="F56" s="137"/>
      <c r="G56" s="148"/>
      <c r="H56" s="137"/>
      <c r="I56" s="137"/>
      <c r="J56" s="139"/>
      <c r="K56" s="137"/>
      <c r="L56" s="137"/>
    </row>
    <row r="57" spans="1:12" s="165" customFormat="1" x14ac:dyDescent="0.3">
      <c r="A57" s="266" t="s">
        <v>251</v>
      </c>
      <c r="B57" s="266"/>
      <c r="C57" s="166"/>
      <c r="D57" s="32"/>
      <c r="E57" s="29">
        <v>0</v>
      </c>
      <c r="F57" s="137"/>
      <c r="G57" s="148"/>
      <c r="H57" s="137"/>
      <c r="I57" s="137"/>
      <c r="J57" s="139"/>
      <c r="K57" s="137"/>
      <c r="L57" s="137"/>
    </row>
    <row r="58" spans="1:12" s="169" customFormat="1" x14ac:dyDescent="0.3">
      <c r="A58" s="261" t="str">
        <f>'Buget_Cerere finantare'!B57</f>
        <v>ASISTENŢĂ FINANCIARĂ NERAMBURSABILĂ SOLICITATĂ</v>
      </c>
      <c r="B58" s="261"/>
      <c r="C58" s="166">
        <f>'Buget_Cerere finantare'!C57</f>
        <v>0</v>
      </c>
      <c r="D58" s="32" t="str">
        <f t="shared" si="4"/>
        <v/>
      </c>
      <c r="E58" s="29">
        <v>0</v>
      </c>
      <c r="F58" s="167"/>
      <c r="G58" s="148"/>
      <c r="H58" s="167"/>
      <c r="I58" s="167"/>
      <c r="J58" s="168"/>
      <c r="K58" s="167"/>
      <c r="L58" s="167"/>
    </row>
    <row r="59" spans="1:12" s="172" customFormat="1" ht="13.5" x14ac:dyDescent="0.3">
      <c r="A59" s="170"/>
      <c r="B59" s="171"/>
      <c r="C59" s="160"/>
      <c r="D59" s="161"/>
      <c r="E59" s="135"/>
      <c r="F59" s="167"/>
      <c r="G59" s="148"/>
      <c r="H59" s="167"/>
      <c r="I59" s="167"/>
      <c r="J59" s="168"/>
      <c r="K59" s="167"/>
      <c r="L59" s="167"/>
    </row>
    <row r="60" spans="1:12" s="172" customFormat="1" ht="13.5" x14ac:dyDescent="0.3">
      <c r="A60" s="170"/>
      <c r="B60" s="173"/>
      <c r="C60" s="160"/>
      <c r="D60" s="161"/>
      <c r="E60" s="135"/>
      <c r="F60" s="167"/>
      <c r="G60" s="167"/>
      <c r="H60" s="167"/>
      <c r="I60" s="167"/>
      <c r="J60" s="168"/>
      <c r="K60" s="167"/>
      <c r="L60" s="167"/>
    </row>
    <row r="61" spans="1:12" s="140" customFormat="1" ht="13.5" x14ac:dyDescent="0.3">
      <c r="A61" s="267" t="s">
        <v>230</v>
      </c>
      <c r="B61" s="267"/>
      <c r="C61" s="267"/>
      <c r="D61" s="161"/>
      <c r="E61" s="135"/>
      <c r="G61" s="137"/>
      <c r="H61" s="137"/>
      <c r="I61" s="137"/>
      <c r="J61" s="139"/>
      <c r="K61" s="137"/>
      <c r="L61" s="137"/>
    </row>
    <row r="62" spans="1:12" s="176" customFormat="1" ht="15" customHeight="1" x14ac:dyDescent="0.3">
      <c r="A62" s="254" t="s">
        <v>15</v>
      </c>
      <c r="B62" s="255"/>
      <c r="C62" s="175" t="s">
        <v>237</v>
      </c>
      <c r="D62" s="227" t="s">
        <v>40</v>
      </c>
      <c r="E62" s="227" t="s">
        <v>41</v>
      </c>
      <c r="F62" s="227" t="s">
        <v>42</v>
      </c>
      <c r="G62" s="227" t="s">
        <v>43</v>
      </c>
      <c r="H62" s="227" t="s">
        <v>288</v>
      </c>
      <c r="I62" s="227" t="s">
        <v>289</v>
      </c>
      <c r="L62" s="139"/>
    </row>
    <row r="63" spans="1:12" s="176" customFormat="1" ht="15" customHeight="1" x14ac:dyDescent="0.3">
      <c r="A63" s="256" t="s">
        <v>6</v>
      </c>
      <c r="B63" s="257"/>
      <c r="C63" s="32">
        <f>SUM(D63:I63)</f>
        <v>0</v>
      </c>
      <c r="D63" s="30">
        <f>E57</f>
        <v>0</v>
      </c>
      <c r="E63" s="30">
        <v>0</v>
      </c>
      <c r="F63" s="30">
        <v>0</v>
      </c>
      <c r="G63" s="30">
        <v>0</v>
      </c>
      <c r="H63" s="177">
        <v>0</v>
      </c>
      <c r="I63" s="177">
        <v>0</v>
      </c>
      <c r="L63" s="139"/>
    </row>
    <row r="64" spans="1:12" s="176" customFormat="1" ht="15" customHeight="1" x14ac:dyDescent="0.3">
      <c r="A64" s="256" t="s">
        <v>7</v>
      </c>
      <c r="B64" s="257"/>
      <c r="C64" s="32">
        <f t="shared" ref="C64:C66" si="6">SUM(D64:I64)</f>
        <v>0</v>
      </c>
      <c r="D64" s="29">
        <v>0</v>
      </c>
      <c r="E64" s="29">
        <v>0</v>
      </c>
      <c r="F64" s="29">
        <v>0</v>
      </c>
      <c r="G64" s="29">
        <v>0</v>
      </c>
      <c r="H64" s="29">
        <v>0</v>
      </c>
      <c r="I64" s="29">
        <v>0</v>
      </c>
      <c r="L64" s="139"/>
    </row>
    <row r="65" spans="1:12" s="176" customFormat="1" ht="15" customHeight="1" x14ac:dyDescent="0.3">
      <c r="A65" s="256" t="s">
        <v>8</v>
      </c>
      <c r="B65" s="257"/>
      <c r="C65" s="32">
        <f t="shared" si="6"/>
        <v>0</v>
      </c>
      <c r="D65" s="29">
        <v>0</v>
      </c>
      <c r="E65" s="29">
        <v>0</v>
      </c>
      <c r="F65" s="29">
        <v>0</v>
      </c>
      <c r="G65" s="29">
        <v>0</v>
      </c>
      <c r="H65" s="29">
        <v>0</v>
      </c>
      <c r="I65" s="29">
        <v>0</v>
      </c>
      <c r="L65" s="139"/>
    </row>
    <row r="66" spans="1:12" s="178" customFormat="1" ht="15" customHeight="1" x14ac:dyDescent="0.3">
      <c r="A66" s="262" t="s">
        <v>9</v>
      </c>
      <c r="B66" s="263"/>
      <c r="C66" s="32">
        <f t="shared" si="6"/>
        <v>0</v>
      </c>
      <c r="D66" s="30">
        <f t="shared" ref="D66:I66" si="7">D65+D64</f>
        <v>0</v>
      </c>
      <c r="E66" s="30">
        <f t="shared" si="7"/>
        <v>0</v>
      </c>
      <c r="F66" s="30">
        <f t="shared" si="7"/>
        <v>0</v>
      </c>
      <c r="G66" s="30">
        <f t="shared" si="7"/>
        <v>0</v>
      </c>
      <c r="H66" s="30">
        <f t="shared" si="7"/>
        <v>0</v>
      </c>
      <c r="I66" s="30">
        <f t="shared" si="7"/>
        <v>0</v>
      </c>
      <c r="L66" s="168"/>
    </row>
    <row r="67" spans="1:12" s="140" customFormat="1" ht="13.5" x14ac:dyDescent="0.3">
      <c r="A67" s="174"/>
      <c r="B67" s="179"/>
      <c r="C67" s="160"/>
      <c r="E67" s="137"/>
      <c r="F67" s="137"/>
      <c r="G67" s="137"/>
      <c r="H67" s="137"/>
      <c r="I67" s="137"/>
      <c r="J67" s="139"/>
      <c r="K67" s="137"/>
      <c r="L67" s="137"/>
    </row>
    <row r="68" spans="1:12" s="140" customFormat="1" ht="13.5" x14ac:dyDescent="0.3">
      <c r="A68" s="174"/>
      <c r="B68" s="179"/>
      <c r="C68" s="160"/>
      <c r="E68" s="137"/>
      <c r="F68" s="137"/>
      <c r="G68" s="137"/>
      <c r="H68" s="137"/>
      <c r="I68" s="137"/>
      <c r="J68" s="139"/>
      <c r="K68" s="137"/>
      <c r="L68" s="137"/>
    </row>
    <row r="69" spans="1:12" s="140" customFormat="1" ht="13.5" x14ac:dyDescent="0.3">
      <c r="A69" s="174"/>
      <c r="B69" s="179"/>
      <c r="C69" s="160"/>
      <c r="E69" s="137"/>
      <c r="F69" s="137"/>
      <c r="G69" s="137"/>
      <c r="H69" s="137"/>
      <c r="I69" s="137"/>
      <c r="J69" s="139"/>
      <c r="K69" s="137"/>
      <c r="L69" s="137"/>
    </row>
    <row r="70" spans="1:12" s="140" customFormat="1" ht="13.5" x14ac:dyDescent="0.3">
      <c r="A70" s="174"/>
      <c r="B70" s="179"/>
      <c r="C70" s="160"/>
      <c r="E70" s="137"/>
      <c r="F70" s="137"/>
      <c r="G70" s="137"/>
      <c r="H70" s="137"/>
      <c r="I70" s="137"/>
      <c r="J70" s="139"/>
      <c r="K70" s="137"/>
      <c r="L70" s="137"/>
    </row>
    <row r="71" spans="1:12" s="140" customFormat="1" ht="13.5" x14ac:dyDescent="0.3">
      <c r="A71" s="174"/>
      <c r="B71" s="179"/>
      <c r="C71" s="160"/>
      <c r="E71" s="137"/>
      <c r="F71" s="137"/>
      <c r="G71" s="137"/>
      <c r="H71" s="137"/>
      <c r="I71" s="137"/>
      <c r="J71" s="139"/>
      <c r="K71" s="137"/>
      <c r="L71" s="137"/>
    </row>
    <row r="72" spans="1:12" s="140" customFormat="1" ht="13.5" x14ac:dyDescent="0.3">
      <c r="A72" s="174"/>
      <c r="B72" s="179"/>
      <c r="C72" s="160"/>
      <c r="D72" s="161"/>
      <c r="F72" s="137"/>
      <c r="G72" s="137"/>
      <c r="H72" s="137"/>
      <c r="I72" s="137"/>
      <c r="J72" s="139"/>
      <c r="K72" s="137"/>
      <c r="L72" s="137"/>
    </row>
    <row r="73" spans="1:12" s="140" customFormat="1" ht="13.5" x14ac:dyDescent="0.3">
      <c r="A73" s="174"/>
      <c r="B73" s="179"/>
      <c r="C73" s="160"/>
      <c r="D73" s="161"/>
      <c r="E73" s="135"/>
      <c r="F73" s="137"/>
      <c r="G73" s="137"/>
      <c r="H73" s="137"/>
      <c r="I73" s="137"/>
      <c r="J73" s="139"/>
      <c r="K73" s="137"/>
      <c r="L73" s="137"/>
    </row>
    <row r="74" spans="1:12" s="140" customFormat="1" ht="13.5" x14ac:dyDescent="0.3">
      <c r="A74" s="174"/>
      <c r="B74" s="179"/>
      <c r="C74" s="160"/>
      <c r="D74" s="161"/>
      <c r="E74" s="135"/>
      <c r="F74" s="137"/>
      <c r="G74" s="137"/>
      <c r="H74" s="137"/>
      <c r="I74" s="137"/>
      <c r="J74" s="139"/>
      <c r="K74" s="137"/>
      <c r="L74" s="137"/>
    </row>
    <row r="75" spans="1:12" s="140" customFormat="1" ht="13.5" x14ac:dyDescent="0.3">
      <c r="A75" s="174"/>
      <c r="B75" s="179"/>
      <c r="C75" s="160"/>
      <c r="D75" s="161"/>
      <c r="E75" s="135"/>
      <c r="F75" s="137"/>
      <c r="G75" s="137"/>
      <c r="H75" s="137"/>
      <c r="I75" s="137"/>
      <c r="J75" s="139"/>
      <c r="K75" s="137"/>
      <c r="L75" s="137"/>
    </row>
    <row r="76" spans="1:12" s="140" customFormat="1" ht="13.5" x14ac:dyDescent="0.3">
      <c r="A76" s="174"/>
      <c r="B76" s="179"/>
      <c r="C76" s="160"/>
      <c r="D76" s="161"/>
      <c r="E76" s="135"/>
      <c r="F76" s="137"/>
      <c r="G76" s="137"/>
      <c r="H76" s="137"/>
      <c r="I76" s="137"/>
      <c r="J76" s="139"/>
      <c r="K76" s="137"/>
      <c r="L76" s="137"/>
    </row>
    <row r="77" spans="1:12" s="140" customFormat="1" ht="13.5" x14ac:dyDescent="0.3">
      <c r="A77" s="174"/>
      <c r="B77" s="179"/>
      <c r="C77" s="160"/>
      <c r="D77" s="161"/>
      <c r="E77" s="135"/>
      <c r="F77" s="137"/>
      <c r="G77" s="137"/>
      <c r="H77" s="137"/>
      <c r="I77" s="137"/>
      <c r="J77" s="139"/>
      <c r="K77" s="137"/>
      <c r="L77" s="137"/>
    </row>
    <row r="78" spans="1:12" s="140" customFormat="1" ht="13.5" x14ac:dyDescent="0.3">
      <c r="A78" s="174"/>
      <c r="B78" s="179"/>
      <c r="C78" s="160"/>
      <c r="D78" s="161"/>
      <c r="E78" s="135"/>
      <c r="F78" s="137"/>
      <c r="G78" s="137"/>
      <c r="H78" s="137"/>
      <c r="I78" s="137"/>
      <c r="J78" s="139"/>
      <c r="K78" s="137"/>
      <c r="L78" s="137"/>
    </row>
    <row r="79" spans="1:12" s="140" customFormat="1" ht="13.5" x14ac:dyDescent="0.3">
      <c r="A79" s="174"/>
      <c r="B79" s="179"/>
      <c r="C79" s="160"/>
      <c r="D79" s="161"/>
      <c r="E79" s="135"/>
      <c r="F79" s="137"/>
      <c r="G79" s="137"/>
      <c r="H79" s="137"/>
      <c r="I79" s="137"/>
      <c r="J79" s="139"/>
      <c r="K79" s="137"/>
      <c r="L79" s="137"/>
    </row>
    <row r="80" spans="1:12" s="140" customFormat="1" ht="13.5" x14ac:dyDescent="0.3">
      <c r="A80" s="174"/>
      <c r="B80" s="179"/>
      <c r="C80" s="160"/>
      <c r="D80" s="161"/>
      <c r="E80" s="135"/>
      <c r="F80" s="137"/>
      <c r="G80" s="137"/>
      <c r="H80" s="137"/>
      <c r="I80" s="137"/>
      <c r="J80" s="139"/>
      <c r="K80" s="137"/>
      <c r="L80" s="137"/>
    </row>
    <row r="81" spans="1:12" s="140" customFormat="1" ht="13.5" x14ac:dyDescent="0.3">
      <c r="A81" s="174"/>
      <c r="B81" s="179"/>
      <c r="C81" s="160"/>
      <c r="D81" s="161"/>
      <c r="E81" s="135"/>
      <c r="F81" s="137"/>
      <c r="G81" s="137"/>
      <c r="H81" s="137"/>
      <c r="I81" s="137"/>
      <c r="J81" s="139"/>
      <c r="K81" s="137"/>
      <c r="L81" s="137"/>
    </row>
    <row r="82" spans="1:12" s="140" customFormat="1" ht="13.5" x14ac:dyDescent="0.3">
      <c r="A82" s="174"/>
      <c r="B82" s="179"/>
      <c r="C82" s="160"/>
      <c r="D82" s="161"/>
      <c r="E82" s="135"/>
      <c r="F82" s="137"/>
      <c r="G82" s="137"/>
      <c r="H82" s="137"/>
      <c r="I82" s="137"/>
      <c r="J82" s="139"/>
      <c r="K82" s="137"/>
      <c r="L82" s="137"/>
    </row>
    <row r="83" spans="1:12" s="140" customFormat="1" ht="13.5" x14ac:dyDescent="0.3">
      <c r="A83" s="174"/>
      <c r="B83" s="179"/>
      <c r="C83" s="160"/>
      <c r="D83" s="161"/>
      <c r="E83" s="135"/>
      <c r="F83" s="137"/>
      <c r="G83" s="137"/>
      <c r="H83" s="137"/>
      <c r="I83" s="137"/>
      <c r="J83" s="139"/>
      <c r="K83" s="137"/>
      <c r="L83" s="137"/>
    </row>
    <row r="84" spans="1:12" s="140" customFormat="1" ht="13.5" x14ac:dyDescent="0.3">
      <c r="A84" s="174"/>
      <c r="B84" s="179"/>
      <c r="C84" s="160"/>
      <c r="D84" s="161"/>
      <c r="E84" s="135"/>
      <c r="F84" s="137"/>
      <c r="G84" s="137"/>
      <c r="H84" s="137"/>
      <c r="I84" s="137"/>
      <c r="J84" s="139"/>
      <c r="K84" s="137"/>
      <c r="L84" s="137"/>
    </row>
    <row r="85" spans="1:12" s="140" customFormat="1" ht="13.5" x14ac:dyDescent="0.3">
      <c r="A85" s="174"/>
      <c r="B85" s="179"/>
      <c r="C85" s="160"/>
      <c r="D85" s="161"/>
      <c r="E85" s="135"/>
      <c r="F85" s="137"/>
      <c r="G85" s="137"/>
      <c r="H85" s="137"/>
      <c r="I85" s="137"/>
      <c r="J85" s="139"/>
      <c r="K85" s="137"/>
      <c r="L85" s="137"/>
    </row>
  </sheetData>
  <sheetProtection sheet="1" objects="1" scenarios="1"/>
  <mergeCells count="31">
    <mergeCell ref="B36:E36"/>
    <mergeCell ref="A1:E1"/>
    <mergeCell ref="A2:E2"/>
    <mergeCell ref="B3:C3"/>
    <mergeCell ref="A4:A5"/>
    <mergeCell ref="B4:B5"/>
    <mergeCell ref="C4:C5"/>
    <mergeCell ref="D4:D5"/>
    <mergeCell ref="B6:E6"/>
    <mergeCell ref="B11:E11"/>
    <mergeCell ref="B19:E19"/>
    <mergeCell ref="B30:E30"/>
    <mergeCell ref="B33:E33"/>
    <mergeCell ref="A65:B65"/>
    <mergeCell ref="A66:B66"/>
    <mergeCell ref="A54:B54"/>
    <mergeCell ref="A55:B55"/>
    <mergeCell ref="A56:B56"/>
    <mergeCell ref="A57:B57"/>
    <mergeCell ref="A58:B58"/>
    <mergeCell ref="A61:C61"/>
    <mergeCell ref="B39:E39"/>
    <mergeCell ref="B42:E42"/>
    <mergeCell ref="A62:B62"/>
    <mergeCell ref="A63:B63"/>
    <mergeCell ref="A64:B64"/>
    <mergeCell ref="B45:E45"/>
    <mergeCell ref="A51:B52"/>
    <mergeCell ref="C51:C52"/>
    <mergeCell ref="D51:D52"/>
    <mergeCell ref="A53:B53"/>
  </mergeCells>
  <conditionalFormatting sqref="C60:E60">
    <cfRule type="containsText" dxfId="7" priority="5" operator="containsText" text="nu">
      <formula>NOT(ISERROR(SEARCH("nu",C60)))</formula>
    </cfRule>
  </conditionalFormatting>
  <conditionalFormatting sqref="C60:E60">
    <cfRule type="containsText" dxfId="6" priority="3" operator="containsText" text="NU">
      <formula>NOT(ISERROR(SEARCH("NU",C60)))</formula>
    </cfRule>
    <cfRule type="containsText" dxfId="5" priority="4" operator="containsText" text="DA">
      <formula>NOT(ISERROR(SEARCH("DA",C60)))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2"/>
  <sheetViews>
    <sheetView zoomScale="115" zoomScaleNormal="115" workbookViewId="0">
      <selection activeCell="B3" sqref="B3:I3"/>
    </sheetView>
  </sheetViews>
  <sheetFormatPr defaultColWidth="9.09765625" defaultRowHeight="13" x14ac:dyDescent="0.3"/>
  <cols>
    <col min="1" max="1" width="4.3984375" style="7" customWidth="1"/>
    <col min="2" max="2" width="33" style="100" customWidth="1"/>
    <col min="3" max="3" width="10.3984375" style="87" customWidth="1"/>
    <col min="4" max="9" width="10.3984375" style="79" customWidth="1"/>
    <col min="10" max="16384" width="9.09765625" style="46"/>
  </cols>
  <sheetData>
    <row r="1" spans="1:9" x14ac:dyDescent="0.3">
      <c r="A1" s="280" t="s">
        <v>362</v>
      </c>
      <c r="B1" s="268"/>
      <c r="C1" s="268"/>
      <c r="D1" s="268"/>
      <c r="E1" s="268"/>
      <c r="F1" s="268"/>
      <c r="G1" s="268"/>
      <c r="H1" s="268"/>
      <c r="I1" s="268"/>
    </row>
    <row r="2" spans="1:9" x14ac:dyDescent="0.3">
      <c r="A2" s="226"/>
      <c r="B2" s="97"/>
      <c r="C2" s="80"/>
      <c r="D2" s="80"/>
      <c r="E2" s="80"/>
      <c r="F2" s="80"/>
      <c r="G2" s="80"/>
    </row>
    <row r="3" spans="1:9" ht="168.5" customHeight="1" thickBot="1" x14ac:dyDescent="0.35">
      <c r="A3" s="324"/>
      <c r="B3" s="292" t="s">
        <v>358</v>
      </c>
      <c r="C3" s="292"/>
      <c r="D3" s="292"/>
      <c r="E3" s="292"/>
      <c r="F3" s="292"/>
      <c r="G3" s="292"/>
      <c r="H3" s="292"/>
      <c r="I3" s="292"/>
    </row>
    <row r="4" spans="1:9" s="40" customFormat="1" ht="14" thickBot="1" x14ac:dyDescent="0.35">
      <c r="A4" s="281" t="s">
        <v>252</v>
      </c>
      <c r="B4" s="282"/>
      <c r="C4" s="282"/>
      <c r="D4" s="282"/>
      <c r="E4" s="282"/>
      <c r="F4" s="282"/>
      <c r="G4" s="282"/>
      <c r="H4" s="282"/>
      <c r="I4" s="283"/>
    </row>
    <row r="5" spans="1:9" s="40" customFormat="1" ht="13.5" x14ac:dyDescent="0.3">
      <c r="A5" s="325" t="s">
        <v>241</v>
      </c>
      <c r="B5" s="326"/>
      <c r="C5" s="327" t="s">
        <v>237</v>
      </c>
      <c r="D5" s="291" t="s">
        <v>52</v>
      </c>
      <c r="E5" s="291"/>
      <c r="F5" s="291"/>
      <c r="G5" s="291"/>
      <c r="H5" s="291"/>
      <c r="I5" s="291"/>
    </row>
    <row r="6" spans="1:9" s="41" customFormat="1" ht="13.5" x14ac:dyDescent="0.3">
      <c r="A6" s="328"/>
      <c r="B6" s="329"/>
      <c r="C6" s="330"/>
      <c r="D6" s="331" t="s">
        <v>177</v>
      </c>
      <c r="E6" s="331" t="s">
        <v>178</v>
      </c>
      <c r="F6" s="331" t="s">
        <v>179</v>
      </c>
      <c r="G6" s="331" t="s">
        <v>180</v>
      </c>
      <c r="H6" s="331" t="s">
        <v>181</v>
      </c>
      <c r="I6" s="331" t="s">
        <v>182</v>
      </c>
    </row>
    <row r="7" spans="1:9" s="41" customFormat="1" ht="13.5" x14ac:dyDescent="0.3">
      <c r="A7" s="332" t="s">
        <v>253</v>
      </c>
      <c r="B7" s="332"/>
      <c r="C7" s="332"/>
      <c r="D7" s="332"/>
      <c r="E7" s="332"/>
      <c r="F7" s="332"/>
      <c r="G7" s="332"/>
      <c r="H7" s="332"/>
      <c r="I7" s="332"/>
    </row>
    <row r="8" spans="1:9" s="41" customFormat="1" ht="13.5" x14ac:dyDescent="0.3">
      <c r="A8" s="285" t="s">
        <v>254</v>
      </c>
      <c r="B8" s="285"/>
      <c r="C8" s="285"/>
      <c r="D8" s="285"/>
      <c r="E8" s="285"/>
      <c r="F8" s="285"/>
      <c r="G8" s="285"/>
      <c r="H8" s="285"/>
      <c r="I8" s="285"/>
    </row>
    <row r="9" spans="1:9" s="40" customFormat="1" ht="13.5" x14ac:dyDescent="0.3">
      <c r="A9" s="1">
        <v>1</v>
      </c>
      <c r="B9" s="235" t="s">
        <v>44</v>
      </c>
      <c r="C9" s="84">
        <f>SUM(D9:I9)</f>
        <v>0</v>
      </c>
      <c r="D9" s="81">
        <v>0</v>
      </c>
      <c r="E9" s="81">
        <v>0</v>
      </c>
      <c r="F9" s="81">
        <v>0</v>
      </c>
      <c r="G9" s="81">
        <v>0</v>
      </c>
      <c r="H9" s="81">
        <v>0</v>
      </c>
      <c r="I9" s="81">
        <v>0</v>
      </c>
    </row>
    <row r="10" spans="1:9" s="40" customFormat="1" ht="13.5" x14ac:dyDescent="0.3">
      <c r="A10" s="1">
        <v>2</v>
      </c>
      <c r="B10" s="235" t="s">
        <v>45</v>
      </c>
      <c r="C10" s="84">
        <f>SUM(D10:I10)</f>
        <v>0</v>
      </c>
      <c r="D10" s="81">
        <v>0</v>
      </c>
      <c r="E10" s="81">
        <v>0</v>
      </c>
      <c r="F10" s="81">
        <v>0</v>
      </c>
      <c r="G10" s="81">
        <v>0</v>
      </c>
      <c r="H10" s="81">
        <v>0</v>
      </c>
      <c r="I10" s="81">
        <v>0</v>
      </c>
    </row>
    <row r="11" spans="1:9" s="40" customFormat="1" ht="13.5" x14ac:dyDescent="0.3">
      <c r="A11" s="1">
        <v>3</v>
      </c>
      <c r="B11" s="235" t="s">
        <v>46</v>
      </c>
      <c r="C11" s="84">
        <f>SUM(D11:I11)</f>
        <v>0</v>
      </c>
      <c r="D11" s="81">
        <v>0</v>
      </c>
      <c r="E11" s="81">
        <v>0</v>
      </c>
      <c r="F11" s="81">
        <v>0</v>
      </c>
      <c r="G11" s="81">
        <v>0</v>
      </c>
      <c r="H11" s="81">
        <v>0</v>
      </c>
      <c r="I11" s="81">
        <v>0</v>
      </c>
    </row>
    <row r="12" spans="1:9" s="42" customFormat="1" ht="24" x14ac:dyDescent="0.3">
      <c r="A12" s="333"/>
      <c r="B12" s="234" t="s">
        <v>168</v>
      </c>
      <c r="C12" s="84">
        <f>SUM(D12:I12)</f>
        <v>0</v>
      </c>
      <c r="D12" s="84">
        <f t="shared" ref="D12:I12" si="0">D9+D10+D11</f>
        <v>0</v>
      </c>
      <c r="E12" s="84">
        <f t="shared" si="0"/>
        <v>0</v>
      </c>
      <c r="F12" s="84">
        <f t="shared" si="0"/>
        <v>0</v>
      </c>
      <c r="G12" s="84">
        <f t="shared" si="0"/>
        <v>0</v>
      </c>
      <c r="H12" s="84">
        <f t="shared" si="0"/>
        <v>0</v>
      </c>
      <c r="I12" s="84">
        <f t="shared" si="0"/>
        <v>0</v>
      </c>
    </row>
    <row r="13" spans="1:9" s="42" customFormat="1" ht="13.5" x14ac:dyDescent="0.3">
      <c r="A13" s="332" t="s">
        <v>256</v>
      </c>
      <c r="B13" s="332"/>
      <c r="C13" s="332"/>
      <c r="D13" s="332"/>
      <c r="E13" s="332"/>
      <c r="F13" s="332"/>
      <c r="G13" s="332"/>
      <c r="H13" s="332"/>
      <c r="I13" s="332"/>
    </row>
    <row r="14" spans="1:9" s="42" customFormat="1" ht="13.5" x14ac:dyDescent="0.3">
      <c r="A14" s="285" t="s">
        <v>255</v>
      </c>
      <c r="B14" s="285"/>
      <c r="C14" s="285"/>
      <c r="D14" s="285"/>
      <c r="E14" s="285"/>
      <c r="F14" s="285"/>
      <c r="G14" s="285"/>
      <c r="H14" s="285"/>
      <c r="I14" s="285"/>
    </row>
    <row r="15" spans="1:9" s="40" customFormat="1" ht="24" x14ac:dyDescent="0.3">
      <c r="A15" s="1">
        <v>5</v>
      </c>
      <c r="B15" s="3" t="s">
        <v>49</v>
      </c>
      <c r="C15" s="84">
        <f t="shared" ref="C15:C33" si="1">SUM(D15:I15)</f>
        <v>0</v>
      </c>
      <c r="D15" s="81">
        <v>0</v>
      </c>
      <c r="E15" s="81">
        <v>0</v>
      </c>
      <c r="F15" s="81">
        <v>0</v>
      </c>
      <c r="G15" s="81">
        <v>0</v>
      </c>
      <c r="H15" s="81">
        <v>0</v>
      </c>
      <c r="I15" s="81">
        <v>0</v>
      </c>
    </row>
    <row r="16" spans="1:9" s="40" customFormat="1" ht="13.5" x14ac:dyDescent="0.3">
      <c r="A16" s="1">
        <v>6</v>
      </c>
      <c r="B16" s="3" t="s">
        <v>50</v>
      </c>
      <c r="C16" s="84">
        <f t="shared" si="1"/>
        <v>0</v>
      </c>
      <c r="D16" s="81">
        <v>0</v>
      </c>
      <c r="E16" s="81">
        <v>0</v>
      </c>
      <c r="F16" s="81">
        <v>0</v>
      </c>
      <c r="G16" s="81">
        <v>0</v>
      </c>
      <c r="H16" s="81">
        <v>0</v>
      </c>
      <c r="I16" s="81">
        <v>0</v>
      </c>
    </row>
    <row r="17" spans="1:9" s="42" customFormat="1" ht="24" x14ac:dyDescent="0.3">
      <c r="A17" s="1">
        <v>7</v>
      </c>
      <c r="B17" s="235" t="s">
        <v>146</v>
      </c>
      <c r="C17" s="84">
        <f t="shared" si="1"/>
        <v>0</v>
      </c>
      <c r="D17" s="81">
        <v>0</v>
      </c>
      <c r="E17" s="81">
        <v>0</v>
      </c>
      <c r="F17" s="81">
        <v>0</v>
      </c>
      <c r="G17" s="81">
        <v>0</v>
      </c>
      <c r="H17" s="81">
        <v>0</v>
      </c>
      <c r="I17" s="81">
        <v>0</v>
      </c>
    </row>
    <row r="18" spans="1:9" s="44" customFormat="1" ht="13.5" x14ac:dyDescent="0.3">
      <c r="A18" s="1">
        <v>8</v>
      </c>
      <c r="B18" s="235" t="s">
        <v>147</v>
      </c>
      <c r="C18" s="84">
        <f t="shared" si="1"/>
        <v>0</v>
      </c>
      <c r="D18" s="81">
        <v>0</v>
      </c>
      <c r="E18" s="81">
        <v>0</v>
      </c>
      <c r="F18" s="81">
        <v>0</v>
      </c>
      <c r="G18" s="81">
        <v>0</v>
      </c>
      <c r="H18" s="81">
        <v>0</v>
      </c>
      <c r="I18" s="81">
        <v>0</v>
      </c>
    </row>
    <row r="19" spans="1:9" s="44" customFormat="1" ht="13.5" x14ac:dyDescent="0.3">
      <c r="A19" s="1">
        <v>9</v>
      </c>
      <c r="B19" s="235" t="s">
        <v>148</v>
      </c>
      <c r="C19" s="84">
        <f t="shared" si="1"/>
        <v>0</v>
      </c>
      <c r="D19" s="81">
        <v>0</v>
      </c>
      <c r="E19" s="81">
        <v>0</v>
      </c>
      <c r="F19" s="81">
        <v>0</v>
      </c>
      <c r="G19" s="81">
        <v>0</v>
      </c>
      <c r="H19" s="81">
        <v>0</v>
      </c>
      <c r="I19" s="81">
        <v>0</v>
      </c>
    </row>
    <row r="20" spans="1:9" s="44" customFormat="1" ht="13.5" x14ac:dyDescent="0.3">
      <c r="A20" s="1">
        <v>10</v>
      </c>
      <c r="B20" s="235" t="s">
        <v>149</v>
      </c>
      <c r="C20" s="84">
        <f t="shared" si="1"/>
        <v>0</v>
      </c>
      <c r="D20" s="81">
        <v>0</v>
      </c>
      <c r="E20" s="81">
        <v>0</v>
      </c>
      <c r="F20" s="81">
        <v>0</v>
      </c>
      <c r="G20" s="81">
        <v>0</v>
      </c>
      <c r="H20" s="81">
        <v>0</v>
      </c>
      <c r="I20" s="81">
        <v>0</v>
      </c>
    </row>
    <row r="21" spans="1:9" s="41" customFormat="1" ht="13.5" x14ac:dyDescent="0.3">
      <c r="A21" s="1"/>
      <c r="B21" s="234" t="s">
        <v>48</v>
      </c>
      <c r="C21" s="84">
        <f t="shared" si="1"/>
        <v>0</v>
      </c>
      <c r="D21" s="84">
        <f t="shared" ref="D21:I21" si="2">D15+D16+D17+D18+D19+D20</f>
        <v>0</v>
      </c>
      <c r="E21" s="84">
        <f t="shared" si="2"/>
        <v>0</v>
      </c>
      <c r="F21" s="84">
        <f t="shared" si="2"/>
        <v>0</v>
      </c>
      <c r="G21" s="84">
        <f t="shared" si="2"/>
        <v>0</v>
      </c>
      <c r="H21" s="84">
        <f t="shared" si="2"/>
        <v>0</v>
      </c>
      <c r="I21" s="84">
        <f t="shared" si="2"/>
        <v>0</v>
      </c>
    </row>
    <row r="22" spans="1:9" s="41" customFormat="1" ht="13.5" x14ac:dyDescent="0.3">
      <c r="A22" s="1">
        <v>11</v>
      </c>
      <c r="B22" s="235" t="s">
        <v>150</v>
      </c>
      <c r="C22" s="84">
        <f t="shared" si="1"/>
        <v>0</v>
      </c>
      <c r="D22" s="81">
        <v>0</v>
      </c>
      <c r="E22" s="81">
        <v>0</v>
      </c>
      <c r="F22" s="81">
        <v>0</v>
      </c>
      <c r="G22" s="81">
        <v>0</v>
      </c>
      <c r="H22" s="81">
        <v>0</v>
      </c>
      <c r="I22" s="81">
        <v>0</v>
      </c>
    </row>
    <row r="23" spans="1:9" s="41" customFormat="1" ht="13.5" x14ac:dyDescent="0.3">
      <c r="A23" s="334">
        <v>12</v>
      </c>
      <c r="B23" s="3" t="s">
        <v>174</v>
      </c>
      <c r="C23" s="84">
        <f t="shared" si="1"/>
        <v>0</v>
      </c>
      <c r="D23" s="81">
        <v>0</v>
      </c>
      <c r="E23" s="81">
        <v>0</v>
      </c>
      <c r="F23" s="81">
        <v>0</v>
      </c>
      <c r="G23" s="81">
        <v>0</v>
      </c>
      <c r="H23" s="81">
        <v>0</v>
      </c>
      <c r="I23" s="81">
        <v>0</v>
      </c>
    </row>
    <row r="24" spans="1:9" s="42" customFormat="1" ht="13.5" x14ac:dyDescent="0.3">
      <c r="A24" s="1"/>
      <c r="B24" s="234" t="s">
        <v>5</v>
      </c>
      <c r="C24" s="84">
        <f t="shared" si="1"/>
        <v>0</v>
      </c>
      <c r="D24" s="335">
        <f t="shared" ref="D24:I24" si="3">D22+D23</f>
        <v>0</v>
      </c>
      <c r="E24" s="335">
        <f t="shared" si="3"/>
        <v>0</v>
      </c>
      <c r="F24" s="335">
        <f t="shared" si="3"/>
        <v>0</v>
      </c>
      <c r="G24" s="335">
        <f t="shared" si="3"/>
        <v>0</v>
      </c>
      <c r="H24" s="335">
        <f t="shared" si="3"/>
        <v>0</v>
      </c>
      <c r="I24" s="335">
        <f t="shared" si="3"/>
        <v>0</v>
      </c>
    </row>
    <row r="25" spans="1:9" s="42" customFormat="1" ht="36" x14ac:dyDescent="0.3">
      <c r="A25" s="1">
        <v>13</v>
      </c>
      <c r="B25" s="3" t="s">
        <v>139</v>
      </c>
      <c r="C25" s="84">
        <f t="shared" si="1"/>
        <v>0</v>
      </c>
      <c r="D25" s="81">
        <v>0</v>
      </c>
      <c r="E25" s="81">
        <v>0</v>
      </c>
      <c r="F25" s="81">
        <v>0</v>
      </c>
      <c r="G25" s="81">
        <v>0</v>
      </c>
      <c r="H25" s="81">
        <v>0</v>
      </c>
      <c r="I25" s="81">
        <v>0</v>
      </c>
    </row>
    <row r="26" spans="1:9" s="43" customFormat="1" ht="36" x14ac:dyDescent="0.3">
      <c r="A26" s="334">
        <v>14</v>
      </c>
      <c r="B26" s="234" t="s">
        <v>151</v>
      </c>
      <c r="C26" s="84">
        <f t="shared" si="1"/>
        <v>0</v>
      </c>
      <c r="D26" s="81">
        <v>0</v>
      </c>
      <c r="E26" s="81">
        <v>0</v>
      </c>
      <c r="F26" s="81">
        <v>0</v>
      </c>
      <c r="G26" s="81">
        <v>0</v>
      </c>
      <c r="H26" s="81">
        <v>0</v>
      </c>
      <c r="I26" s="81">
        <v>0</v>
      </c>
    </row>
    <row r="27" spans="1:9" s="43" customFormat="1" ht="24" x14ac:dyDescent="0.3">
      <c r="A27" s="334"/>
      <c r="B27" s="234" t="s">
        <v>169</v>
      </c>
      <c r="C27" s="84">
        <f t="shared" si="1"/>
        <v>0</v>
      </c>
      <c r="D27" s="82">
        <f t="shared" ref="D27:I27" si="4">D21+D24+D25+D26</f>
        <v>0</v>
      </c>
      <c r="E27" s="82">
        <f t="shared" si="4"/>
        <v>0</v>
      </c>
      <c r="F27" s="82">
        <f t="shared" si="4"/>
        <v>0</v>
      </c>
      <c r="G27" s="82">
        <f t="shared" si="4"/>
        <v>0</v>
      </c>
      <c r="H27" s="82">
        <f t="shared" si="4"/>
        <v>0</v>
      </c>
      <c r="I27" s="82">
        <f t="shared" si="4"/>
        <v>0</v>
      </c>
    </row>
    <row r="28" spans="1:9" s="43" customFormat="1" ht="24" x14ac:dyDescent="0.3">
      <c r="A28" s="334"/>
      <c r="B28" s="234" t="s">
        <v>154</v>
      </c>
      <c r="C28" s="84">
        <f t="shared" si="1"/>
        <v>0</v>
      </c>
      <c r="D28" s="82">
        <f t="shared" ref="D28:I28" si="5">D12-D27</f>
        <v>0</v>
      </c>
      <c r="E28" s="82">
        <f t="shared" si="5"/>
        <v>0</v>
      </c>
      <c r="F28" s="82">
        <f t="shared" si="5"/>
        <v>0</v>
      </c>
      <c r="G28" s="82">
        <f t="shared" si="5"/>
        <v>0</v>
      </c>
      <c r="H28" s="82">
        <f t="shared" si="5"/>
        <v>0</v>
      </c>
      <c r="I28" s="82">
        <f t="shared" si="5"/>
        <v>0</v>
      </c>
    </row>
    <row r="29" spans="1:9" s="43" customFormat="1" x14ac:dyDescent="0.3">
      <c r="A29" s="334">
        <v>15</v>
      </c>
      <c r="B29" s="4" t="s">
        <v>98</v>
      </c>
      <c r="C29" s="84">
        <f t="shared" si="1"/>
        <v>0</v>
      </c>
      <c r="D29" s="81">
        <v>0</v>
      </c>
      <c r="E29" s="81">
        <v>0</v>
      </c>
      <c r="F29" s="81">
        <v>0</v>
      </c>
      <c r="G29" s="81">
        <v>0</v>
      </c>
      <c r="H29" s="81">
        <v>0</v>
      </c>
      <c r="I29" s="81">
        <v>0</v>
      </c>
    </row>
    <row r="30" spans="1:9" s="43" customFormat="1" x14ac:dyDescent="0.3">
      <c r="A30" s="334">
        <v>16</v>
      </c>
      <c r="B30" s="4" t="s">
        <v>99</v>
      </c>
      <c r="C30" s="84">
        <f t="shared" si="1"/>
        <v>0</v>
      </c>
      <c r="D30" s="81">
        <v>0</v>
      </c>
      <c r="E30" s="81">
        <v>0</v>
      </c>
      <c r="F30" s="81">
        <v>0</v>
      </c>
      <c r="G30" s="81">
        <v>0</v>
      </c>
      <c r="H30" s="81">
        <v>0</v>
      </c>
      <c r="I30" s="81">
        <v>0</v>
      </c>
    </row>
    <row r="31" spans="1:9" s="43" customFormat="1" x14ac:dyDescent="0.3">
      <c r="A31" s="334">
        <v>17</v>
      </c>
      <c r="B31" s="4" t="s">
        <v>152</v>
      </c>
      <c r="C31" s="84">
        <f t="shared" si="1"/>
        <v>0</v>
      </c>
      <c r="D31" s="81">
        <v>0</v>
      </c>
      <c r="E31" s="81">
        <v>0</v>
      </c>
      <c r="F31" s="81">
        <v>0</v>
      </c>
      <c r="G31" s="81">
        <v>0</v>
      </c>
      <c r="H31" s="81">
        <v>0</v>
      </c>
      <c r="I31" s="81">
        <v>0</v>
      </c>
    </row>
    <row r="32" spans="1:9" s="43" customFormat="1" ht="24" x14ac:dyDescent="0.3">
      <c r="A32" s="334"/>
      <c r="B32" s="234" t="s">
        <v>155</v>
      </c>
      <c r="C32" s="84">
        <f t="shared" si="1"/>
        <v>0</v>
      </c>
      <c r="D32" s="82">
        <f t="shared" ref="D32:I32" si="6">D29-D30+D31</f>
        <v>0</v>
      </c>
      <c r="E32" s="82">
        <f t="shared" si="6"/>
        <v>0</v>
      </c>
      <c r="F32" s="82">
        <f t="shared" si="6"/>
        <v>0</v>
      </c>
      <c r="G32" s="82">
        <f t="shared" si="6"/>
        <v>0</v>
      </c>
      <c r="H32" s="82">
        <f t="shared" si="6"/>
        <v>0</v>
      </c>
      <c r="I32" s="82">
        <f t="shared" si="6"/>
        <v>0</v>
      </c>
    </row>
    <row r="33" spans="1:9" s="42" customFormat="1" ht="24" x14ac:dyDescent="0.3">
      <c r="A33" s="22"/>
      <c r="B33" s="234" t="s">
        <v>153</v>
      </c>
      <c r="C33" s="84">
        <f t="shared" si="1"/>
        <v>0</v>
      </c>
      <c r="D33" s="84">
        <f>D28-D32</f>
        <v>0</v>
      </c>
      <c r="E33" s="84">
        <f t="shared" ref="E33:I33" si="7">E28-E32</f>
        <v>0</v>
      </c>
      <c r="F33" s="84">
        <f t="shared" si="7"/>
        <v>0</v>
      </c>
      <c r="G33" s="84">
        <f t="shared" si="7"/>
        <v>0</v>
      </c>
      <c r="H33" s="84">
        <f t="shared" si="7"/>
        <v>0</v>
      </c>
      <c r="I33" s="84">
        <f t="shared" si="7"/>
        <v>0</v>
      </c>
    </row>
    <row r="34" spans="1:9" s="43" customFormat="1" ht="24" x14ac:dyDescent="0.3">
      <c r="A34" s="336"/>
      <c r="B34" s="235" t="s">
        <v>144</v>
      </c>
      <c r="C34" s="84">
        <v>0</v>
      </c>
      <c r="D34" s="82">
        <f>C34</f>
        <v>0</v>
      </c>
      <c r="E34" s="82">
        <f t="shared" ref="E34:I34" si="8">D35</f>
        <v>0</v>
      </c>
      <c r="F34" s="82">
        <f t="shared" si="8"/>
        <v>0</v>
      </c>
      <c r="G34" s="82">
        <f t="shared" si="8"/>
        <v>0</v>
      </c>
      <c r="H34" s="82">
        <f t="shared" si="8"/>
        <v>0</v>
      </c>
      <c r="I34" s="82">
        <f t="shared" si="8"/>
        <v>0</v>
      </c>
    </row>
    <row r="35" spans="1:9" ht="13.5" thickBot="1" x14ac:dyDescent="0.35">
      <c r="A35" s="337"/>
      <c r="B35" s="230" t="s">
        <v>103</v>
      </c>
      <c r="C35" s="102"/>
      <c r="D35" s="338">
        <f>D34+D33</f>
        <v>0</v>
      </c>
      <c r="E35" s="338">
        <f t="shared" ref="E35:I35" si="9">E34+E33</f>
        <v>0</v>
      </c>
      <c r="F35" s="338">
        <f t="shared" si="9"/>
        <v>0</v>
      </c>
      <c r="G35" s="338">
        <f t="shared" si="9"/>
        <v>0</v>
      </c>
      <c r="H35" s="338">
        <f t="shared" si="9"/>
        <v>0</v>
      </c>
      <c r="I35" s="338">
        <f t="shared" si="9"/>
        <v>0</v>
      </c>
    </row>
    <row r="36" spans="1:9" s="40" customFormat="1" ht="14" thickBot="1" x14ac:dyDescent="0.35">
      <c r="A36" s="281" t="s">
        <v>259</v>
      </c>
      <c r="B36" s="282"/>
      <c r="C36" s="282"/>
      <c r="D36" s="282"/>
      <c r="E36" s="282"/>
      <c r="F36" s="282"/>
      <c r="G36" s="282"/>
      <c r="H36" s="282"/>
      <c r="I36" s="283"/>
    </row>
    <row r="37" spans="1:9" s="40" customFormat="1" ht="13.5" x14ac:dyDescent="0.3">
      <c r="A37" s="325" t="s">
        <v>241</v>
      </c>
      <c r="B37" s="326"/>
      <c r="C37" s="330" t="s">
        <v>237</v>
      </c>
      <c r="D37" s="291" t="s">
        <v>52</v>
      </c>
      <c r="E37" s="291"/>
      <c r="F37" s="291"/>
      <c r="G37" s="291"/>
      <c r="H37" s="291"/>
      <c r="I37" s="291"/>
    </row>
    <row r="38" spans="1:9" s="41" customFormat="1" ht="13.5" x14ac:dyDescent="0.3">
      <c r="A38" s="328"/>
      <c r="B38" s="329"/>
      <c r="C38" s="339"/>
      <c r="D38" s="331" t="s">
        <v>177</v>
      </c>
      <c r="E38" s="331" t="s">
        <v>178</v>
      </c>
      <c r="F38" s="331" t="s">
        <v>179</v>
      </c>
      <c r="G38" s="331" t="s">
        <v>180</v>
      </c>
      <c r="H38" s="331" t="s">
        <v>181</v>
      </c>
      <c r="I38" s="331" t="s">
        <v>182</v>
      </c>
    </row>
    <row r="39" spans="1:9" s="41" customFormat="1" ht="13.5" x14ac:dyDescent="0.3">
      <c r="A39" s="332" t="s">
        <v>258</v>
      </c>
      <c r="B39" s="332"/>
      <c r="C39" s="332"/>
      <c r="D39" s="332"/>
      <c r="E39" s="332"/>
      <c r="F39" s="332"/>
      <c r="G39" s="332"/>
      <c r="H39" s="332"/>
      <c r="I39" s="332"/>
    </row>
    <row r="40" spans="1:9" s="41" customFormat="1" ht="13.5" x14ac:dyDescent="0.3">
      <c r="A40" s="285" t="s">
        <v>254</v>
      </c>
      <c r="B40" s="285"/>
      <c r="C40" s="285"/>
      <c r="D40" s="285"/>
      <c r="E40" s="285"/>
      <c r="F40" s="285"/>
      <c r="G40" s="285"/>
      <c r="H40" s="285"/>
      <c r="I40" s="285"/>
    </row>
    <row r="41" spans="1:9" s="40" customFormat="1" ht="13.5" x14ac:dyDescent="0.3">
      <c r="A41" s="1">
        <v>1</v>
      </c>
      <c r="B41" s="235" t="s">
        <v>44</v>
      </c>
      <c r="C41" s="84">
        <f>SUM(D41:I41)</f>
        <v>0</v>
      </c>
      <c r="D41" s="81">
        <v>0</v>
      </c>
      <c r="E41" s="81">
        <v>0</v>
      </c>
      <c r="F41" s="81">
        <v>0</v>
      </c>
      <c r="G41" s="81">
        <v>0</v>
      </c>
      <c r="H41" s="81">
        <v>0</v>
      </c>
      <c r="I41" s="81">
        <v>0</v>
      </c>
    </row>
    <row r="42" spans="1:9" s="40" customFormat="1" ht="13.5" x14ac:dyDescent="0.3">
      <c r="A42" s="1">
        <v>2</v>
      </c>
      <c r="B42" s="235" t="s">
        <v>45</v>
      </c>
      <c r="C42" s="84">
        <f>SUM(D42:I42)</f>
        <v>0</v>
      </c>
      <c r="D42" s="81">
        <v>0</v>
      </c>
      <c r="E42" s="81">
        <v>0</v>
      </c>
      <c r="F42" s="81">
        <v>0</v>
      </c>
      <c r="G42" s="81">
        <v>0</v>
      </c>
      <c r="H42" s="81">
        <v>0</v>
      </c>
      <c r="I42" s="81">
        <v>0</v>
      </c>
    </row>
    <row r="43" spans="1:9" s="40" customFormat="1" ht="13.5" x14ac:dyDescent="0.3">
      <c r="A43" s="1">
        <v>3</v>
      </c>
      <c r="B43" s="235" t="s">
        <v>46</v>
      </c>
      <c r="C43" s="84">
        <f>SUM(D43:I43)</f>
        <v>0</v>
      </c>
      <c r="D43" s="81">
        <v>0</v>
      </c>
      <c r="E43" s="81">
        <v>0</v>
      </c>
      <c r="F43" s="81">
        <v>0</v>
      </c>
      <c r="G43" s="81">
        <v>0</v>
      </c>
      <c r="H43" s="81">
        <v>0</v>
      </c>
      <c r="I43" s="81">
        <v>0</v>
      </c>
    </row>
    <row r="44" spans="1:9" s="42" customFormat="1" ht="24" x14ac:dyDescent="0.3">
      <c r="A44" s="333"/>
      <c r="B44" s="234" t="s">
        <v>170</v>
      </c>
      <c r="C44" s="84">
        <f>SUM(D44:I44)</f>
        <v>0</v>
      </c>
      <c r="D44" s="84">
        <f t="shared" ref="D44:I44" si="10">D41+D42+D43</f>
        <v>0</v>
      </c>
      <c r="E44" s="84">
        <f t="shared" si="10"/>
        <v>0</v>
      </c>
      <c r="F44" s="84">
        <f t="shared" si="10"/>
        <v>0</v>
      </c>
      <c r="G44" s="84">
        <f t="shared" si="10"/>
        <v>0</v>
      </c>
      <c r="H44" s="84">
        <f t="shared" si="10"/>
        <v>0</v>
      </c>
      <c r="I44" s="84">
        <f t="shared" si="10"/>
        <v>0</v>
      </c>
    </row>
    <row r="45" spans="1:9" s="42" customFormat="1" ht="13.5" x14ac:dyDescent="0.3">
      <c r="A45" s="332" t="s">
        <v>257</v>
      </c>
      <c r="B45" s="332"/>
      <c r="C45" s="332"/>
      <c r="D45" s="332"/>
      <c r="E45" s="332"/>
      <c r="F45" s="332"/>
      <c r="G45" s="332"/>
      <c r="H45" s="332"/>
      <c r="I45" s="332"/>
    </row>
    <row r="46" spans="1:9" s="42" customFormat="1" ht="13.5" x14ac:dyDescent="0.3">
      <c r="A46" s="285" t="s">
        <v>255</v>
      </c>
      <c r="B46" s="285"/>
      <c r="C46" s="285"/>
      <c r="D46" s="285"/>
      <c r="E46" s="285"/>
      <c r="F46" s="285"/>
      <c r="G46" s="285"/>
      <c r="H46" s="285"/>
      <c r="I46" s="285"/>
    </row>
    <row r="47" spans="1:9" s="40" customFormat="1" ht="24" x14ac:dyDescent="0.3">
      <c r="A47" s="1">
        <v>5</v>
      </c>
      <c r="B47" s="3" t="s">
        <v>49</v>
      </c>
      <c r="C47" s="84">
        <f t="shared" ref="C47:C54" si="11">SUM(D47:I47)</f>
        <v>0</v>
      </c>
      <c r="D47" s="81">
        <v>0</v>
      </c>
      <c r="E47" s="81">
        <v>0</v>
      </c>
      <c r="F47" s="81">
        <v>0</v>
      </c>
      <c r="G47" s="81">
        <v>0</v>
      </c>
      <c r="H47" s="81">
        <v>0</v>
      </c>
      <c r="I47" s="81">
        <v>0</v>
      </c>
    </row>
    <row r="48" spans="1:9" s="40" customFormat="1" ht="13.5" x14ac:dyDescent="0.3">
      <c r="A48" s="1">
        <v>6</v>
      </c>
      <c r="B48" s="3" t="s">
        <v>50</v>
      </c>
      <c r="C48" s="84">
        <f t="shared" si="11"/>
        <v>0</v>
      </c>
      <c r="D48" s="81">
        <v>0</v>
      </c>
      <c r="E48" s="81">
        <v>0</v>
      </c>
      <c r="F48" s="81">
        <v>0</v>
      </c>
      <c r="G48" s="81">
        <v>0</v>
      </c>
      <c r="H48" s="81">
        <v>0</v>
      </c>
      <c r="I48" s="81">
        <v>0</v>
      </c>
    </row>
    <row r="49" spans="1:9" s="42" customFormat="1" ht="24" x14ac:dyDescent="0.3">
      <c r="A49" s="1">
        <v>7</v>
      </c>
      <c r="B49" s="235" t="s">
        <v>146</v>
      </c>
      <c r="C49" s="84">
        <f t="shared" si="11"/>
        <v>0</v>
      </c>
      <c r="D49" s="81">
        <v>0</v>
      </c>
      <c r="E49" s="81">
        <v>0</v>
      </c>
      <c r="F49" s="81">
        <v>0</v>
      </c>
      <c r="G49" s="81">
        <v>0</v>
      </c>
      <c r="H49" s="81">
        <v>0</v>
      </c>
      <c r="I49" s="81">
        <v>0</v>
      </c>
    </row>
    <row r="50" spans="1:9" s="44" customFormat="1" ht="13.5" x14ac:dyDescent="0.3">
      <c r="A50" s="1">
        <v>8</v>
      </c>
      <c r="B50" s="235" t="s">
        <v>147</v>
      </c>
      <c r="C50" s="84">
        <f t="shared" si="11"/>
        <v>0</v>
      </c>
      <c r="D50" s="81">
        <v>0</v>
      </c>
      <c r="E50" s="81">
        <v>0</v>
      </c>
      <c r="F50" s="81">
        <v>0</v>
      </c>
      <c r="G50" s="81">
        <v>0</v>
      </c>
      <c r="H50" s="81">
        <v>0</v>
      </c>
      <c r="I50" s="81">
        <v>0</v>
      </c>
    </row>
    <row r="51" spans="1:9" s="44" customFormat="1" ht="13.5" x14ac:dyDescent="0.3">
      <c r="A51" s="1">
        <v>9</v>
      </c>
      <c r="B51" s="235" t="s">
        <v>148</v>
      </c>
      <c r="C51" s="84">
        <f t="shared" si="11"/>
        <v>0</v>
      </c>
      <c r="D51" s="81">
        <v>0</v>
      </c>
      <c r="E51" s="81">
        <v>0</v>
      </c>
      <c r="F51" s="81">
        <v>0</v>
      </c>
      <c r="G51" s="81">
        <v>0</v>
      </c>
      <c r="H51" s="81">
        <v>0</v>
      </c>
      <c r="I51" s="81">
        <v>0</v>
      </c>
    </row>
    <row r="52" spans="1:9" s="44" customFormat="1" ht="13.5" x14ac:dyDescent="0.3">
      <c r="A52" s="1">
        <v>10</v>
      </c>
      <c r="B52" s="235" t="s">
        <v>149</v>
      </c>
      <c r="C52" s="84">
        <f t="shared" si="11"/>
        <v>0</v>
      </c>
      <c r="D52" s="81">
        <v>0</v>
      </c>
      <c r="E52" s="81">
        <v>0</v>
      </c>
      <c r="F52" s="81">
        <v>0</v>
      </c>
      <c r="G52" s="81">
        <v>0</v>
      </c>
      <c r="H52" s="81">
        <v>0</v>
      </c>
      <c r="I52" s="81">
        <v>0</v>
      </c>
    </row>
    <row r="53" spans="1:9" s="41" customFormat="1" ht="13.5" x14ac:dyDescent="0.3">
      <c r="A53" s="1"/>
      <c r="B53" s="234" t="s">
        <v>48</v>
      </c>
      <c r="C53" s="84">
        <f t="shared" si="11"/>
        <v>0</v>
      </c>
      <c r="D53" s="84">
        <f t="shared" ref="D53:I53" si="12">D47+D48+D49+D50+D51+D52</f>
        <v>0</v>
      </c>
      <c r="E53" s="84">
        <f t="shared" si="12"/>
        <v>0</v>
      </c>
      <c r="F53" s="84">
        <f t="shared" si="12"/>
        <v>0</v>
      </c>
      <c r="G53" s="84">
        <f t="shared" si="12"/>
        <v>0</v>
      </c>
      <c r="H53" s="84">
        <f t="shared" si="12"/>
        <v>0</v>
      </c>
      <c r="I53" s="84">
        <f t="shared" si="12"/>
        <v>0</v>
      </c>
    </row>
    <row r="54" spans="1:9" s="41" customFormat="1" ht="13.5" x14ac:dyDescent="0.3">
      <c r="A54" s="1">
        <v>11</v>
      </c>
      <c r="B54" s="235" t="s">
        <v>150</v>
      </c>
      <c r="C54" s="84">
        <f t="shared" si="11"/>
        <v>0</v>
      </c>
      <c r="D54" s="81">
        <v>0</v>
      </c>
      <c r="E54" s="81">
        <v>0</v>
      </c>
      <c r="F54" s="81">
        <v>0</v>
      </c>
      <c r="G54" s="81">
        <v>0</v>
      </c>
      <c r="H54" s="81">
        <v>0</v>
      </c>
      <c r="I54" s="81">
        <v>0</v>
      </c>
    </row>
    <row r="55" spans="1:9" s="41" customFormat="1" ht="13.5" x14ac:dyDescent="0.3">
      <c r="A55" s="334">
        <v>12</v>
      </c>
      <c r="B55" s="3" t="s">
        <v>174</v>
      </c>
      <c r="C55" s="84"/>
      <c r="D55" s="81">
        <v>0</v>
      </c>
      <c r="E55" s="81">
        <v>0</v>
      </c>
      <c r="F55" s="81">
        <v>0</v>
      </c>
      <c r="G55" s="81">
        <v>0</v>
      </c>
      <c r="H55" s="81">
        <v>0</v>
      </c>
      <c r="I55" s="81">
        <v>0</v>
      </c>
    </row>
    <row r="56" spans="1:9" s="42" customFormat="1" ht="13.5" x14ac:dyDescent="0.3">
      <c r="A56" s="1"/>
      <c r="B56" s="234" t="s">
        <v>5</v>
      </c>
      <c r="C56" s="84">
        <f t="shared" ref="C56:C65" si="13">SUM(D56:I56)</f>
        <v>0</v>
      </c>
      <c r="D56" s="335">
        <f t="shared" ref="D56:I56" si="14">D55+D54</f>
        <v>0</v>
      </c>
      <c r="E56" s="335">
        <f t="shared" si="14"/>
        <v>0</v>
      </c>
      <c r="F56" s="335">
        <f t="shared" si="14"/>
        <v>0</v>
      </c>
      <c r="G56" s="335">
        <f t="shared" si="14"/>
        <v>0</v>
      </c>
      <c r="H56" s="335">
        <f t="shared" si="14"/>
        <v>0</v>
      </c>
      <c r="I56" s="335">
        <f t="shared" si="14"/>
        <v>0</v>
      </c>
    </row>
    <row r="57" spans="1:9" s="42" customFormat="1" ht="36" x14ac:dyDescent="0.3">
      <c r="A57" s="1">
        <v>13</v>
      </c>
      <c r="B57" s="3" t="s">
        <v>139</v>
      </c>
      <c r="C57" s="84">
        <f t="shared" si="13"/>
        <v>0</v>
      </c>
      <c r="D57" s="129">
        <v>0</v>
      </c>
      <c r="E57" s="129">
        <v>0</v>
      </c>
      <c r="F57" s="129">
        <v>0</v>
      </c>
      <c r="G57" s="129">
        <v>0</v>
      </c>
      <c r="H57" s="129">
        <v>0</v>
      </c>
      <c r="I57" s="129">
        <v>0</v>
      </c>
    </row>
    <row r="58" spans="1:9" s="43" customFormat="1" ht="36" x14ac:dyDescent="0.3">
      <c r="A58" s="334">
        <v>14</v>
      </c>
      <c r="B58" s="234" t="s">
        <v>151</v>
      </c>
      <c r="C58" s="84">
        <f t="shared" si="13"/>
        <v>0</v>
      </c>
      <c r="D58" s="129">
        <v>0</v>
      </c>
      <c r="E58" s="129">
        <v>0</v>
      </c>
      <c r="F58" s="129">
        <v>0</v>
      </c>
      <c r="G58" s="129">
        <v>0</v>
      </c>
      <c r="H58" s="129">
        <v>0</v>
      </c>
      <c r="I58" s="129">
        <v>0</v>
      </c>
    </row>
    <row r="59" spans="1:9" s="43" customFormat="1" ht="24" x14ac:dyDescent="0.3">
      <c r="A59" s="334"/>
      <c r="B59" s="234" t="s">
        <v>171</v>
      </c>
      <c r="C59" s="84">
        <f t="shared" si="13"/>
        <v>0</v>
      </c>
      <c r="D59" s="82">
        <f t="shared" ref="D59:I59" si="15">D53+D56+D57+D58</f>
        <v>0</v>
      </c>
      <c r="E59" s="82">
        <f t="shared" si="15"/>
        <v>0</v>
      </c>
      <c r="F59" s="82">
        <f t="shared" si="15"/>
        <v>0</v>
      </c>
      <c r="G59" s="82">
        <f t="shared" si="15"/>
        <v>0</v>
      </c>
      <c r="H59" s="82">
        <f t="shared" si="15"/>
        <v>0</v>
      </c>
      <c r="I59" s="82">
        <f t="shared" si="15"/>
        <v>0</v>
      </c>
    </row>
    <row r="60" spans="1:9" s="43" customFormat="1" ht="24" x14ac:dyDescent="0.3">
      <c r="A60" s="334"/>
      <c r="B60" s="234" t="s">
        <v>156</v>
      </c>
      <c r="C60" s="84">
        <f t="shared" si="13"/>
        <v>0</v>
      </c>
      <c r="D60" s="82">
        <f t="shared" ref="D60:I60" si="16">D44-D59</f>
        <v>0</v>
      </c>
      <c r="E60" s="82">
        <f t="shared" si="16"/>
        <v>0</v>
      </c>
      <c r="F60" s="82">
        <f t="shared" si="16"/>
        <v>0</v>
      </c>
      <c r="G60" s="82">
        <f t="shared" si="16"/>
        <v>0</v>
      </c>
      <c r="H60" s="82">
        <f t="shared" si="16"/>
        <v>0</v>
      </c>
      <c r="I60" s="82">
        <f t="shared" si="16"/>
        <v>0</v>
      </c>
    </row>
    <row r="61" spans="1:9" s="43" customFormat="1" x14ac:dyDescent="0.3">
      <c r="A61" s="334">
        <v>15</v>
      </c>
      <c r="B61" s="4" t="s">
        <v>98</v>
      </c>
      <c r="C61" s="84">
        <f t="shared" si="13"/>
        <v>0</v>
      </c>
      <c r="D61" s="81">
        <v>0</v>
      </c>
      <c r="E61" s="81">
        <v>0</v>
      </c>
      <c r="F61" s="81">
        <v>0</v>
      </c>
      <c r="G61" s="81">
        <v>0</v>
      </c>
      <c r="H61" s="81">
        <v>0</v>
      </c>
      <c r="I61" s="81">
        <v>0</v>
      </c>
    </row>
    <row r="62" spans="1:9" s="43" customFormat="1" x14ac:dyDescent="0.3">
      <c r="A62" s="334">
        <v>16</v>
      </c>
      <c r="B62" s="4" t="s">
        <v>99</v>
      </c>
      <c r="C62" s="84">
        <f t="shared" si="13"/>
        <v>0</v>
      </c>
      <c r="D62" s="81">
        <v>0</v>
      </c>
      <c r="E62" s="81">
        <v>0</v>
      </c>
      <c r="F62" s="81">
        <v>0</v>
      </c>
      <c r="G62" s="81">
        <v>0</v>
      </c>
      <c r="H62" s="81">
        <v>0</v>
      </c>
      <c r="I62" s="81">
        <v>0</v>
      </c>
    </row>
    <row r="63" spans="1:9" s="43" customFormat="1" x14ac:dyDescent="0.3">
      <c r="A63" s="334">
        <v>17</v>
      </c>
      <c r="B63" s="4" t="s">
        <v>152</v>
      </c>
      <c r="C63" s="84">
        <f t="shared" si="13"/>
        <v>0</v>
      </c>
      <c r="D63" s="81">
        <v>0</v>
      </c>
      <c r="E63" s="81">
        <v>0</v>
      </c>
      <c r="F63" s="81">
        <v>0</v>
      </c>
      <c r="G63" s="81">
        <v>0</v>
      </c>
      <c r="H63" s="81">
        <v>0</v>
      </c>
      <c r="I63" s="81">
        <v>0</v>
      </c>
    </row>
    <row r="64" spans="1:9" s="43" customFormat="1" ht="24" x14ac:dyDescent="0.3">
      <c r="A64" s="334"/>
      <c r="B64" s="234" t="s">
        <v>157</v>
      </c>
      <c r="C64" s="84">
        <f t="shared" si="13"/>
        <v>0</v>
      </c>
      <c r="D64" s="82">
        <f t="shared" ref="D64:I64" si="17">D61-D62+D63</f>
        <v>0</v>
      </c>
      <c r="E64" s="82">
        <f t="shared" si="17"/>
        <v>0</v>
      </c>
      <c r="F64" s="82">
        <f t="shared" si="17"/>
        <v>0</v>
      </c>
      <c r="G64" s="82">
        <f t="shared" si="17"/>
        <v>0</v>
      </c>
      <c r="H64" s="82">
        <f t="shared" si="17"/>
        <v>0</v>
      </c>
      <c r="I64" s="82">
        <f t="shared" si="17"/>
        <v>0</v>
      </c>
    </row>
    <row r="65" spans="1:9" s="42" customFormat="1" ht="24" x14ac:dyDescent="0.3">
      <c r="A65" s="22"/>
      <c r="B65" s="234" t="s">
        <v>158</v>
      </c>
      <c r="C65" s="84">
        <f t="shared" si="13"/>
        <v>0</v>
      </c>
      <c r="D65" s="84">
        <f t="shared" ref="D65:I65" si="18">D60-D64</f>
        <v>0</v>
      </c>
      <c r="E65" s="84">
        <f t="shared" si="18"/>
        <v>0</v>
      </c>
      <c r="F65" s="84">
        <f t="shared" si="18"/>
        <v>0</v>
      </c>
      <c r="G65" s="84">
        <f t="shared" si="18"/>
        <v>0</v>
      </c>
      <c r="H65" s="84">
        <f t="shared" si="18"/>
        <v>0</v>
      </c>
      <c r="I65" s="84">
        <f t="shared" si="18"/>
        <v>0</v>
      </c>
    </row>
    <row r="66" spans="1:9" s="42" customFormat="1" ht="13.5" x14ac:dyDescent="0.3">
      <c r="A66" s="5"/>
      <c r="B66" s="340"/>
      <c r="C66" s="86"/>
      <c r="D66" s="86"/>
      <c r="E66" s="86"/>
      <c r="F66" s="86"/>
      <c r="G66" s="86"/>
      <c r="H66" s="86"/>
      <c r="I66" s="86"/>
    </row>
    <row r="67" spans="1:9" s="47" customFormat="1" x14ac:dyDescent="0.3">
      <c r="A67" s="286" t="s">
        <v>105</v>
      </c>
      <c r="B67" s="286"/>
      <c r="C67" s="286"/>
      <c r="D67" s="286"/>
      <c r="E67" s="286"/>
      <c r="F67" s="286"/>
      <c r="G67" s="286"/>
      <c r="H67" s="286"/>
      <c r="I67" s="286"/>
    </row>
    <row r="68" spans="1:9" x14ac:dyDescent="0.3">
      <c r="A68" s="341" t="s">
        <v>116</v>
      </c>
      <c r="B68" s="341"/>
      <c r="C68" s="342" t="s">
        <v>237</v>
      </c>
      <c r="D68" s="331" t="s">
        <v>177</v>
      </c>
      <c r="E68" s="343"/>
      <c r="F68" s="343"/>
      <c r="G68" s="343"/>
      <c r="H68" s="103"/>
      <c r="I68" s="103"/>
    </row>
    <row r="69" spans="1:9" s="50" customFormat="1" ht="24" x14ac:dyDescent="0.3">
      <c r="A69" s="336">
        <v>19</v>
      </c>
      <c r="B69" s="4" t="s">
        <v>76</v>
      </c>
      <c r="C69" s="84">
        <f>SUM(D69:G69)</f>
        <v>0</v>
      </c>
      <c r="D69" s="82">
        <f>'Planul investitional'!E56</f>
        <v>0</v>
      </c>
      <c r="E69" s="343"/>
      <c r="F69" s="343"/>
      <c r="G69" s="343"/>
      <c r="H69" s="85"/>
      <c r="I69" s="85"/>
    </row>
    <row r="70" spans="1:9" s="50" customFormat="1" x14ac:dyDescent="0.3">
      <c r="A70" s="336">
        <v>20</v>
      </c>
      <c r="B70" s="4" t="s">
        <v>166</v>
      </c>
      <c r="C70" s="84">
        <f>SUM(D70:G70)</f>
        <v>0</v>
      </c>
      <c r="D70" s="82">
        <f>'Planul investitional'!E57</f>
        <v>0</v>
      </c>
      <c r="E70" s="343"/>
      <c r="F70" s="343"/>
      <c r="G70" s="343"/>
      <c r="H70" s="85"/>
      <c r="I70" s="85"/>
    </row>
    <row r="71" spans="1:9" s="50" customFormat="1" x14ac:dyDescent="0.3">
      <c r="A71" s="336">
        <v>21</v>
      </c>
      <c r="B71" s="4" t="s">
        <v>239</v>
      </c>
      <c r="C71" s="84">
        <f>SUM(D71:G71)</f>
        <v>0</v>
      </c>
      <c r="D71" s="82">
        <f>'Planul investitional'!E58</f>
        <v>0</v>
      </c>
      <c r="E71" s="343"/>
      <c r="F71" s="343"/>
      <c r="G71" s="343"/>
      <c r="H71" s="85"/>
      <c r="I71" s="85"/>
    </row>
    <row r="72" spans="1:9" s="48" customFormat="1" ht="24" x14ac:dyDescent="0.3">
      <c r="A72" s="344"/>
      <c r="B72" s="101" t="s">
        <v>172</v>
      </c>
      <c r="C72" s="102">
        <f>SUM(D72:G72)</f>
        <v>0</v>
      </c>
      <c r="D72" s="102">
        <f t="shared" ref="D72" si="19">SUM(D69:D71)</f>
        <v>0</v>
      </c>
      <c r="E72" s="343"/>
      <c r="F72" s="343"/>
      <c r="G72" s="343"/>
      <c r="H72" s="86"/>
      <c r="I72" s="86"/>
    </row>
    <row r="73" spans="1:9" s="50" customFormat="1" x14ac:dyDescent="0.3">
      <c r="A73" s="341" t="s">
        <v>117</v>
      </c>
      <c r="B73" s="341"/>
      <c r="C73" s="342" t="s">
        <v>237</v>
      </c>
      <c r="D73" s="331" t="s">
        <v>177</v>
      </c>
      <c r="E73" s="331" t="s">
        <v>178</v>
      </c>
      <c r="F73" s="331" t="s">
        <v>179</v>
      </c>
      <c r="G73" s="331" t="s">
        <v>180</v>
      </c>
      <c r="H73" s="331" t="s">
        <v>181</v>
      </c>
      <c r="I73" s="331" t="s">
        <v>182</v>
      </c>
    </row>
    <row r="74" spans="1:9" s="50" customFormat="1" x14ac:dyDescent="0.3">
      <c r="A74" s="336">
        <v>22</v>
      </c>
      <c r="B74" s="4" t="s">
        <v>167</v>
      </c>
      <c r="C74" s="84">
        <f>SUM(D74:I74)</f>
        <v>0</v>
      </c>
      <c r="D74" s="214">
        <f>'Planul investitional'!D66</f>
        <v>0</v>
      </c>
      <c r="E74" s="214">
        <f>'Planul investitional'!E66</f>
        <v>0</v>
      </c>
      <c r="F74" s="214">
        <f>'Planul investitional'!F66</f>
        <v>0</v>
      </c>
      <c r="G74" s="214">
        <f>'Planul investitional'!G66</f>
        <v>0</v>
      </c>
      <c r="H74" s="214">
        <f>'Planul investitional'!H66</f>
        <v>0</v>
      </c>
      <c r="I74" s="214">
        <f>'Planul investitional'!I66</f>
        <v>0</v>
      </c>
    </row>
    <row r="75" spans="1:9" s="50" customFormat="1" x14ac:dyDescent="0.3">
      <c r="A75" s="336"/>
      <c r="B75" s="235" t="s">
        <v>262</v>
      </c>
      <c r="C75" s="84">
        <f>SUM(D75:I75)</f>
        <v>0</v>
      </c>
      <c r="D75" s="82">
        <f>'Planul investitional'!D64</f>
        <v>0</v>
      </c>
      <c r="E75" s="82">
        <f>'Planul investitional'!E64</f>
        <v>0</v>
      </c>
      <c r="F75" s="82">
        <f>'Planul investitional'!F64</f>
        <v>0</v>
      </c>
      <c r="G75" s="82">
        <f>'Planul investitional'!G64</f>
        <v>0</v>
      </c>
      <c r="H75" s="82">
        <f>'Planul investitional'!H64</f>
        <v>0</v>
      </c>
      <c r="I75" s="82">
        <f>'Planul investitional'!I64</f>
        <v>0</v>
      </c>
    </row>
    <row r="76" spans="1:9" s="48" customFormat="1" ht="24" x14ac:dyDescent="0.3">
      <c r="A76" s="345"/>
      <c r="B76" s="9" t="s">
        <v>173</v>
      </c>
      <c r="C76" s="84">
        <f>SUM(D76:I76)</f>
        <v>0</v>
      </c>
      <c r="D76" s="84">
        <f>D74</f>
        <v>0</v>
      </c>
      <c r="E76" s="84">
        <f t="shared" ref="E76" si="20">E74</f>
        <v>0</v>
      </c>
      <c r="F76" s="84">
        <f>F74</f>
        <v>0</v>
      </c>
      <c r="G76" s="84">
        <f t="shared" ref="G76:I76" si="21">G74</f>
        <v>0</v>
      </c>
      <c r="H76" s="84">
        <f t="shared" si="21"/>
        <v>0</v>
      </c>
      <c r="I76" s="84">
        <f t="shared" si="21"/>
        <v>0</v>
      </c>
    </row>
    <row r="77" spans="1:9" s="44" customFormat="1" ht="24" x14ac:dyDescent="0.3">
      <c r="A77" s="22"/>
      <c r="B77" s="234" t="s">
        <v>112</v>
      </c>
      <c r="C77" s="84">
        <f>SUM(D77:I77)</f>
        <v>0</v>
      </c>
      <c r="D77" s="84">
        <f>D72-D76</f>
        <v>0</v>
      </c>
      <c r="E77" s="84">
        <f>E76</f>
        <v>0</v>
      </c>
      <c r="F77" s="84">
        <f t="shared" ref="F77:I77" si="22">F76</f>
        <v>0</v>
      </c>
      <c r="G77" s="84">
        <f t="shared" si="22"/>
        <v>0</v>
      </c>
      <c r="H77" s="84">
        <f t="shared" si="22"/>
        <v>0</v>
      </c>
      <c r="I77" s="84">
        <f t="shared" si="22"/>
        <v>0</v>
      </c>
    </row>
    <row r="78" spans="1:9" s="44" customFormat="1" ht="13.5" x14ac:dyDescent="0.3">
      <c r="A78" s="5"/>
      <c r="B78" s="340"/>
      <c r="C78" s="86"/>
      <c r="D78" s="86"/>
      <c r="E78" s="86"/>
      <c r="F78" s="86"/>
      <c r="G78" s="86"/>
      <c r="H78" s="86"/>
      <c r="I78" s="86"/>
    </row>
    <row r="79" spans="1:9" s="48" customFormat="1" ht="27" customHeight="1" x14ac:dyDescent="0.3">
      <c r="A79" s="278" t="s">
        <v>297</v>
      </c>
      <c r="B79" s="279"/>
      <c r="C79" s="342" t="s">
        <v>237</v>
      </c>
      <c r="D79" s="331" t="s">
        <v>177</v>
      </c>
      <c r="E79" s="331" t="s">
        <v>178</v>
      </c>
      <c r="F79" s="331" t="s">
        <v>179</v>
      </c>
      <c r="G79" s="331" t="s">
        <v>180</v>
      </c>
      <c r="H79" s="331" t="s">
        <v>181</v>
      </c>
      <c r="I79" s="331" t="s">
        <v>182</v>
      </c>
    </row>
    <row r="80" spans="1:9" s="50" customFormat="1" x14ac:dyDescent="0.3">
      <c r="A80" s="336">
        <v>23</v>
      </c>
      <c r="B80" s="4" t="s">
        <v>136</v>
      </c>
      <c r="C80" s="84">
        <f>SUM(D80:G80)</f>
        <v>0</v>
      </c>
      <c r="D80" s="81">
        <v>0</v>
      </c>
      <c r="E80" s="81">
        <v>0</v>
      </c>
      <c r="F80" s="81">
        <v>0</v>
      </c>
      <c r="G80" s="81">
        <v>0</v>
      </c>
      <c r="H80" s="81">
        <v>0</v>
      </c>
      <c r="I80" s="81">
        <v>0</v>
      </c>
    </row>
    <row r="81" spans="1:9" s="50" customFormat="1" x14ac:dyDescent="0.3">
      <c r="A81" s="336">
        <v>24</v>
      </c>
      <c r="B81" s="4" t="s">
        <v>137</v>
      </c>
      <c r="C81" s="84">
        <f t="shared" ref="C81:C82" si="23">SUM(D81:G81)</f>
        <v>0</v>
      </c>
      <c r="D81" s="81">
        <v>0</v>
      </c>
      <c r="E81" s="81">
        <v>0</v>
      </c>
      <c r="F81" s="81">
        <v>0</v>
      </c>
      <c r="G81" s="81">
        <v>0</v>
      </c>
      <c r="H81" s="81">
        <v>0</v>
      </c>
      <c r="I81" s="81">
        <v>0</v>
      </c>
    </row>
    <row r="82" spans="1:9" s="50" customFormat="1" x14ac:dyDescent="0.3">
      <c r="A82" s="336">
        <v>25</v>
      </c>
      <c r="B82" s="4" t="s">
        <v>260</v>
      </c>
      <c r="C82" s="84">
        <f t="shared" si="23"/>
        <v>0</v>
      </c>
      <c r="D82" s="81">
        <v>0</v>
      </c>
      <c r="E82" s="81">
        <v>0</v>
      </c>
      <c r="F82" s="81">
        <v>0</v>
      </c>
      <c r="G82" s="81">
        <v>0</v>
      </c>
      <c r="H82" s="81">
        <v>0</v>
      </c>
      <c r="I82" s="81">
        <v>0</v>
      </c>
    </row>
    <row r="83" spans="1:9" s="48" customFormat="1" x14ac:dyDescent="0.3">
      <c r="A83" s="345"/>
      <c r="B83" s="9" t="s">
        <v>266</v>
      </c>
      <c r="C83" s="84">
        <f>SUM(D83:I83)</f>
        <v>0</v>
      </c>
      <c r="D83" s="84">
        <f t="shared" ref="D83:F83" si="24">SUM(D80:D82)</f>
        <v>0</v>
      </c>
      <c r="E83" s="84">
        <f t="shared" si="24"/>
        <v>0</v>
      </c>
      <c r="F83" s="84">
        <f t="shared" si="24"/>
        <v>0</v>
      </c>
      <c r="G83" s="84">
        <f>SUM(G80:G82)</f>
        <v>0</v>
      </c>
      <c r="H83" s="84">
        <f t="shared" ref="H83:I83" si="25">SUM(H80:H82)</f>
        <v>0</v>
      </c>
      <c r="I83" s="84">
        <f t="shared" si="25"/>
        <v>0</v>
      </c>
    </row>
    <row r="84" spans="1:9" s="44" customFormat="1" ht="13.5" x14ac:dyDescent="0.3">
      <c r="A84" s="22"/>
      <c r="B84" s="234" t="s">
        <v>265</v>
      </c>
      <c r="C84" s="84">
        <f>SUM(D84:I84)</f>
        <v>0</v>
      </c>
      <c r="D84" s="84">
        <f>-D83</f>
        <v>0</v>
      </c>
      <c r="E84" s="84">
        <f t="shared" ref="E84" si="26">-E83</f>
        <v>0</v>
      </c>
      <c r="F84" s="84">
        <f>-F83</f>
        <v>0</v>
      </c>
      <c r="G84" s="84">
        <f>-G83</f>
        <v>0</v>
      </c>
      <c r="H84" s="84">
        <f t="shared" ref="H84:I84" si="27">-H83</f>
        <v>0</v>
      </c>
      <c r="I84" s="84">
        <f t="shared" si="27"/>
        <v>0</v>
      </c>
    </row>
    <row r="85" spans="1:9" s="44" customFormat="1" ht="13.5" x14ac:dyDescent="0.3">
      <c r="A85" s="285" t="s">
        <v>263</v>
      </c>
      <c r="B85" s="285"/>
      <c r="C85" s="84">
        <f>SUM(D85:I85)</f>
        <v>0</v>
      </c>
      <c r="D85" s="84">
        <f>D77+D84</f>
        <v>0</v>
      </c>
      <c r="E85" s="84">
        <f>E77+E84</f>
        <v>0</v>
      </c>
      <c r="F85" s="84">
        <f>F77+F84</f>
        <v>0</v>
      </c>
      <c r="G85" s="84">
        <f>G77+G84</f>
        <v>0</v>
      </c>
      <c r="H85" s="84">
        <f t="shared" ref="H85:I85" si="28">H77+H84</f>
        <v>0</v>
      </c>
      <c r="I85" s="84">
        <f t="shared" si="28"/>
        <v>0</v>
      </c>
    </row>
    <row r="86" spans="1:9" s="44" customFormat="1" ht="13.5" x14ac:dyDescent="0.3">
      <c r="A86" s="98"/>
      <c r="B86" s="98"/>
      <c r="C86" s="83"/>
      <c r="D86" s="83"/>
      <c r="E86" s="83"/>
      <c r="F86" s="83"/>
      <c r="G86" s="83"/>
      <c r="H86" s="83"/>
      <c r="I86" s="83"/>
    </row>
    <row r="87" spans="1:9" s="44" customFormat="1" ht="13.5" x14ac:dyDescent="0.3">
      <c r="A87" s="346" t="s">
        <v>264</v>
      </c>
      <c r="B87" s="346"/>
      <c r="C87" s="342" t="s">
        <v>237</v>
      </c>
      <c r="D87" s="331" t="s">
        <v>177</v>
      </c>
      <c r="E87" s="331" t="s">
        <v>178</v>
      </c>
      <c r="F87" s="331" t="s">
        <v>179</v>
      </c>
      <c r="G87" s="331" t="s">
        <v>180</v>
      </c>
      <c r="H87" s="331" t="s">
        <v>181</v>
      </c>
      <c r="I87" s="331" t="s">
        <v>182</v>
      </c>
    </row>
    <row r="88" spans="1:9" s="44" customFormat="1" ht="13.5" x14ac:dyDescent="0.3">
      <c r="A88" s="346"/>
      <c r="B88" s="346"/>
      <c r="C88" s="84">
        <f>SUM(D88:I88)</f>
        <v>0</v>
      </c>
      <c r="D88" s="84">
        <f>D65+D85</f>
        <v>0</v>
      </c>
      <c r="E88" s="84">
        <f>E65+E85</f>
        <v>0</v>
      </c>
      <c r="F88" s="84">
        <f>F65+F85</f>
        <v>0</v>
      </c>
      <c r="G88" s="84">
        <f t="shared" ref="G88:I88" si="29">G65+G85</f>
        <v>0</v>
      </c>
      <c r="H88" s="84">
        <f>H65+H85</f>
        <v>0</v>
      </c>
      <c r="I88" s="84">
        <f t="shared" si="29"/>
        <v>0</v>
      </c>
    </row>
    <row r="89" spans="1:9" s="43" customFormat="1" x14ac:dyDescent="0.3">
      <c r="A89" s="287" t="s">
        <v>144</v>
      </c>
      <c r="B89" s="287"/>
      <c r="C89" s="84"/>
      <c r="D89" s="82">
        <f>C89</f>
        <v>0</v>
      </c>
      <c r="E89" s="82">
        <f>D90</f>
        <v>0</v>
      </c>
      <c r="F89" s="82">
        <f>E90</f>
        <v>0</v>
      </c>
      <c r="G89" s="82">
        <f t="shared" ref="G89:I89" si="30">F90</f>
        <v>0</v>
      </c>
      <c r="H89" s="82">
        <f t="shared" si="30"/>
        <v>0</v>
      </c>
      <c r="I89" s="82">
        <f t="shared" si="30"/>
        <v>0</v>
      </c>
    </row>
    <row r="90" spans="1:9" s="43" customFormat="1" ht="21.75" customHeight="1" x14ac:dyDescent="0.3">
      <c r="A90" s="287" t="s">
        <v>103</v>
      </c>
      <c r="B90" s="287"/>
      <c r="C90" s="84"/>
      <c r="D90" s="82">
        <f>D89+D88</f>
        <v>0</v>
      </c>
      <c r="E90" s="82">
        <f>E89+E88</f>
        <v>0</v>
      </c>
      <c r="F90" s="82">
        <f>F89+F88</f>
        <v>0</v>
      </c>
      <c r="G90" s="82">
        <f t="shared" ref="G90:I90" si="31">G89+G88</f>
        <v>0</v>
      </c>
      <c r="H90" s="82">
        <f t="shared" si="31"/>
        <v>0</v>
      </c>
      <c r="I90" s="82">
        <f t="shared" si="31"/>
        <v>0</v>
      </c>
    </row>
    <row r="91" spans="1:9" s="43" customFormat="1" ht="21.75" customHeight="1" thickBot="1" x14ac:dyDescent="0.35">
      <c r="A91" s="216"/>
      <c r="B91" s="216"/>
      <c r="C91" s="86"/>
      <c r="D91" s="85"/>
      <c r="E91" s="85"/>
      <c r="F91" s="85"/>
      <c r="G91" s="85"/>
      <c r="H91" s="85"/>
      <c r="I91" s="85"/>
    </row>
    <row r="92" spans="1:9" s="41" customFormat="1" ht="13.5" customHeight="1" thickBot="1" x14ac:dyDescent="0.35">
      <c r="A92" s="288" t="s">
        <v>261</v>
      </c>
      <c r="B92" s="289"/>
      <c r="C92" s="289"/>
      <c r="D92" s="289"/>
      <c r="E92" s="289"/>
      <c r="F92" s="289"/>
      <c r="G92" s="289"/>
      <c r="H92" s="289"/>
      <c r="I92" s="290"/>
    </row>
    <row r="93" spans="1:9" s="40" customFormat="1" ht="13.5" x14ac:dyDescent="0.3">
      <c r="A93" s="325" t="s">
        <v>241</v>
      </c>
      <c r="B93" s="326"/>
      <c r="C93" s="330" t="s">
        <v>237</v>
      </c>
      <c r="D93" s="291" t="s">
        <v>52</v>
      </c>
      <c r="E93" s="291"/>
      <c r="F93" s="291"/>
      <c r="G93" s="291"/>
      <c r="H93" s="291"/>
      <c r="I93" s="291"/>
    </row>
    <row r="94" spans="1:9" s="40" customFormat="1" ht="13.5" x14ac:dyDescent="0.3">
      <c r="A94" s="328"/>
      <c r="B94" s="329"/>
      <c r="C94" s="339"/>
      <c r="D94" s="331" t="s">
        <v>177</v>
      </c>
      <c r="E94" s="331" t="s">
        <v>178</v>
      </c>
      <c r="F94" s="331" t="s">
        <v>179</v>
      </c>
      <c r="G94" s="331" t="s">
        <v>180</v>
      </c>
      <c r="H94" s="331" t="s">
        <v>181</v>
      </c>
      <c r="I94" s="331" t="s">
        <v>182</v>
      </c>
    </row>
    <row r="95" spans="1:9" s="40" customFormat="1" ht="13.5" x14ac:dyDescent="0.3">
      <c r="A95" s="284" t="s">
        <v>114</v>
      </c>
      <c r="B95" s="284"/>
      <c r="C95" s="284"/>
      <c r="D95" s="284"/>
      <c r="E95" s="284"/>
      <c r="F95" s="284"/>
      <c r="G95" s="284"/>
      <c r="H95" s="284"/>
      <c r="I95" s="284"/>
    </row>
    <row r="96" spans="1:9" s="40" customFormat="1" ht="13.5" x14ac:dyDescent="0.3">
      <c r="A96" s="332" t="s">
        <v>159</v>
      </c>
      <c r="B96" s="332"/>
      <c r="C96" s="332"/>
      <c r="D96" s="332"/>
      <c r="E96" s="332"/>
      <c r="F96" s="332"/>
      <c r="G96" s="332"/>
      <c r="H96" s="332"/>
      <c r="I96" s="332"/>
    </row>
    <row r="97" spans="1:9" s="40" customFormat="1" ht="13.5" x14ac:dyDescent="0.3">
      <c r="A97" s="285" t="s">
        <v>267</v>
      </c>
      <c r="B97" s="285"/>
      <c r="C97" s="285"/>
      <c r="D97" s="285"/>
      <c r="E97" s="285"/>
      <c r="F97" s="285"/>
      <c r="G97" s="285"/>
      <c r="H97" s="285"/>
      <c r="I97" s="285"/>
    </row>
    <row r="98" spans="1:9" s="40" customFormat="1" ht="13.5" x14ac:dyDescent="0.3">
      <c r="A98" s="1">
        <v>1</v>
      </c>
      <c r="B98" s="235" t="s">
        <v>44</v>
      </c>
      <c r="C98" s="84">
        <f>SUM(D98:I98)</f>
        <v>0</v>
      </c>
      <c r="D98" s="82">
        <f t="shared" ref="D98:I101" si="32">D41-D9</f>
        <v>0</v>
      </c>
      <c r="E98" s="82">
        <f t="shared" si="32"/>
        <v>0</v>
      </c>
      <c r="F98" s="82">
        <f t="shared" si="32"/>
        <v>0</v>
      </c>
      <c r="G98" s="82">
        <f t="shared" si="32"/>
        <v>0</v>
      </c>
      <c r="H98" s="82">
        <f t="shared" si="32"/>
        <v>0</v>
      </c>
      <c r="I98" s="82">
        <f t="shared" si="32"/>
        <v>0</v>
      </c>
    </row>
    <row r="99" spans="1:9" s="40" customFormat="1" ht="13.5" x14ac:dyDescent="0.3">
      <c r="A99" s="1">
        <v>2</v>
      </c>
      <c r="B99" s="235" t="s">
        <v>45</v>
      </c>
      <c r="C99" s="84">
        <f>SUM(D99:I99)</f>
        <v>0</v>
      </c>
      <c r="D99" s="82">
        <f t="shared" si="32"/>
        <v>0</v>
      </c>
      <c r="E99" s="82">
        <f t="shared" si="32"/>
        <v>0</v>
      </c>
      <c r="F99" s="82">
        <f t="shared" si="32"/>
        <v>0</v>
      </c>
      <c r="G99" s="82">
        <f t="shared" si="32"/>
        <v>0</v>
      </c>
      <c r="H99" s="82">
        <f t="shared" si="32"/>
        <v>0</v>
      </c>
      <c r="I99" s="82">
        <f t="shared" si="32"/>
        <v>0</v>
      </c>
    </row>
    <row r="100" spans="1:9" s="40" customFormat="1" ht="13.5" x14ac:dyDescent="0.3">
      <c r="A100" s="1">
        <v>3</v>
      </c>
      <c r="B100" s="235" t="s">
        <v>46</v>
      </c>
      <c r="C100" s="84">
        <f>SUM(D100:I100)</f>
        <v>0</v>
      </c>
      <c r="D100" s="82">
        <f t="shared" si="32"/>
        <v>0</v>
      </c>
      <c r="E100" s="82">
        <f t="shared" si="32"/>
        <v>0</v>
      </c>
      <c r="F100" s="82">
        <f t="shared" si="32"/>
        <v>0</v>
      </c>
      <c r="G100" s="82">
        <f t="shared" si="32"/>
        <v>0</v>
      </c>
      <c r="H100" s="82">
        <f t="shared" si="32"/>
        <v>0</v>
      </c>
      <c r="I100" s="82">
        <f t="shared" si="32"/>
        <v>0</v>
      </c>
    </row>
    <row r="101" spans="1:9" s="44" customFormat="1" ht="23.25" customHeight="1" x14ac:dyDescent="0.3">
      <c r="A101" s="278" t="s">
        <v>160</v>
      </c>
      <c r="B101" s="279"/>
      <c r="C101" s="84">
        <f>SUM(D101:I101)</f>
        <v>0</v>
      </c>
      <c r="D101" s="84">
        <f t="shared" si="32"/>
        <v>0</v>
      </c>
      <c r="E101" s="84">
        <f t="shared" si="32"/>
        <v>0</v>
      </c>
      <c r="F101" s="84">
        <f t="shared" si="32"/>
        <v>0</v>
      </c>
      <c r="G101" s="84">
        <f t="shared" si="32"/>
        <v>0</v>
      </c>
      <c r="H101" s="84">
        <f t="shared" si="32"/>
        <v>0</v>
      </c>
      <c r="I101" s="84">
        <f t="shared" si="32"/>
        <v>0</v>
      </c>
    </row>
    <row r="102" spans="1:9" s="44" customFormat="1" ht="13.5" x14ac:dyDescent="0.3">
      <c r="A102" s="332" t="s">
        <v>120</v>
      </c>
      <c r="B102" s="332"/>
      <c r="C102" s="332"/>
      <c r="D102" s="332"/>
      <c r="E102" s="332"/>
      <c r="F102" s="332"/>
      <c r="G102" s="332"/>
      <c r="H102" s="332"/>
      <c r="I102" s="332"/>
    </row>
    <row r="103" spans="1:9" s="44" customFormat="1" ht="13.5" x14ac:dyDescent="0.3">
      <c r="A103" s="285" t="s">
        <v>268</v>
      </c>
      <c r="B103" s="285"/>
      <c r="C103" s="285"/>
      <c r="D103" s="285"/>
      <c r="E103" s="285"/>
      <c r="F103" s="285"/>
      <c r="G103" s="285"/>
      <c r="H103" s="285"/>
      <c r="I103" s="285"/>
    </row>
    <row r="104" spans="1:9" s="40" customFormat="1" ht="24" x14ac:dyDescent="0.3">
      <c r="A104" s="1">
        <v>5</v>
      </c>
      <c r="B104" s="3" t="s">
        <v>49</v>
      </c>
      <c r="C104" s="84">
        <f t="shared" ref="C104:C122" si="33">SUM(D104:I104)</f>
        <v>0</v>
      </c>
      <c r="D104" s="82">
        <f t="shared" ref="D104:I113" si="34">D47-D15</f>
        <v>0</v>
      </c>
      <c r="E104" s="82">
        <f t="shared" si="34"/>
        <v>0</v>
      </c>
      <c r="F104" s="82">
        <f t="shared" si="34"/>
        <v>0</v>
      </c>
      <c r="G104" s="82">
        <f t="shared" si="34"/>
        <v>0</v>
      </c>
      <c r="H104" s="82">
        <f t="shared" si="34"/>
        <v>0</v>
      </c>
      <c r="I104" s="82">
        <f t="shared" si="34"/>
        <v>0</v>
      </c>
    </row>
    <row r="105" spans="1:9" s="40" customFormat="1" ht="13.5" x14ac:dyDescent="0.3">
      <c r="A105" s="1">
        <v>6</v>
      </c>
      <c r="B105" s="3" t="s">
        <v>50</v>
      </c>
      <c r="C105" s="84">
        <f t="shared" si="33"/>
        <v>0</v>
      </c>
      <c r="D105" s="82">
        <f t="shared" si="34"/>
        <v>0</v>
      </c>
      <c r="E105" s="82">
        <f t="shared" si="34"/>
        <v>0</v>
      </c>
      <c r="F105" s="82">
        <f t="shared" si="34"/>
        <v>0</v>
      </c>
      <c r="G105" s="82">
        <f t="shared" si="34"/>
        <v>0</v>
      </c>
      <c r="H105" s="82">
        <f t="shared" si="34"/>
        <v>0</v>
      </c>
      <c r="I105" s="82">
        <f t="shared" si="34"/>
        <v>0</v>
      </c>
    </row>
    <row r="106" spans="1:9" s="40" customFormat="1" ht="24" x14ac:dyDescent="0.3">
      <c r="A106" s="1">
        <v>7</v>
      </c>
      <c r="B106" s="235" t="s">
        <v>146</v>
      </c>
      <c r="C106" s="84">
        <f t="shared" si="33"/>
        <v>0</v>
      </c>
      <c r="D106" s="82">
        <f t="shared" si="34"/>
        <v>0</v>
      </c>
      <c r="E106" s="82">
        <f t="shared" si="34"/>
        <v>0</v>
      </c>
      <c r="F106" s="82">
        <f t="shared" si="34"/>
        <v>0</v>
      </c>
      <c r="G106" s="82">
        <f t="shared" si="34"/>
        <v>0</v>
      </c>
      <c r="H106" s="82">
        <f t="shared" si="34"/>
        <v>0</v>
      </c>
      <c r="I106" s="82">
        <f t="shared" si="34"/>
        <v>0</v>
      </c>
    </row>
    <row r="107" spans="1:9" s="40" customFormat="1" ht="13.5" x14ac:dyDescent="0.3">
      <c r="A107" s="1">
        <v>8</v>
      </c>
      <c r="B107" s="235" t="s">
        <v>147</v>
      </c>
      <c r="C107" s="84">
        <f t="shared" si="33"/>
        <v>0</v>
      </c>
      <c r="D107" s="82">
        <f t="shared" si="34"/>
        <v>0</v>
      </c>
      <c r="E107" s="82">
        <f t="shared" si="34"/>
        <v>0</v>
      </c>
      <c r="F107" s="82">
        <f t="shared" si="34"/>
        <v>0</v>
      </c>
      <c r="G107" s="82">
        <f t="shared" si="34"/>
        <v>0</v>
      </c>
      <c r="H107" s="82">
        <f t="shared" si="34"/>
        <v>0</v>
      </c>
      <c r="I107" s="82">
        <f t="shared" si="34"/>
        <v>0</v>
      </c>
    </row>
    <row r="108" spans="1:9" s="40" customFormat="1" ht="13.5" x14ac:dyDescent="0.3">
      <c r="A108" s="1">
        <v>9</v>
      </c>
      <c r="B108" s="235" t="s">
        <v>148</v>
      </c>
      <c r="C108" s="84">
        <f t="shared" si="33"/>
        <v>0</v>
      </c>
      <c r="D108" s="82">
        <f t="shared" si="34"/>
        <v>0</v>
      </c>
      <c r="E108" s="82">
        <f t="shared" si="34"/>
        <v>0</v>
      </c>
      <c r="F108" s="82">
        <f t="shared" si="34"/>
        <v>0</v>
      </c>
      <c r="G108" s="82">
        <f t="shared" si="34"/>
        <v>0</v>
      </c>
      <c r="H108" s="82">
        <f t="shared" si="34"/>
        <v>0</v>
      </c>
      <c r="I108" s="82">
        <f t="shared" si="34"/>
        <v>0</v>
      </c>
    </row>
    <row r="109" spans="1:9" s="40" customFormat="1" ht="13.5" x14ac:dyDescent="0.3">
      <c r="A109" s="1">
        <v>10</v>
      </c>
      <c r="B109" s="235" t="s">
        <v>149</v>
      </c>
      <c r="C109" s="84">
        <f t="shared" si="33"/>
        <v>0</v>
      </c>
      <c r="D109" s="82">
        <f t="shared" si="34"/>
        <v>0</v>
      </c>
      <c r="E109" s="82">
        <f t="shared" si="34"/>
        <v>0</v>
      </c>
      <c r="F109" s="82">
        <f t="shared" si="34"/>
        <v>0</v>
      </c>
      <c r="G109" s="82">
        <f t="shared" si="34"/>
        <v>0</v>
      </c>
      <c r="H109" s="82">
        <f t="shared" si="34"/>
        <v>0</v>
      </c>
      <c r="I109" s="82">
        <f t="shared" si="34"/>
        <v>0</v>
      </c>
    </row>
    <row r="110" spans="1:9" s="40" customFormat="1" ht="13.5" x14ac:dyDescent="0.3">
      <c r="A110" s="1"/>
      <c r="B110" s="234" t="s">
        <v>48</v>
      </c>
      <c r="C110" s="84">
        <f t="shared" si="33"/>
        <v>0</v>
      </c>
      <c r="D110" s="84">
        <f t="shared" si="34"/>
        <v>0</v>
      </c>
      <c r="E110" s="84">
        <f t="shared" si="34"/>
        <v>0</v>
      </c>
      <c r="F110" s="84">
        <f t="shared" si="34"/>
        <v>0</v>
      </c>
      <c r="G110" s="84">
        <f t="shared" si="34"/>
        <v>0</v>
      </c>
      <c r="H110" s="84">
        <f t="shared" si="34"/>
        <v>0</v>
      </c>
      <c r="I110" s="84">
        <f t="shared" si="34"/>
        <v>0</v>
      </c>
    </row>
    <row r="111" spans="1:9" s="40" customFormat="1" ht="13.5" x14ac:dyDescent="0.3">
      <c r="A111" s="1">
        <v>11</v>
      </c>
      <c r="B111" s="235" t="s">
        <v>150</v>
      </c>
      <c r="C111" s="84">
        <f t="shared" si="33"/>
        <v>0</v>
      </c>
      <c r="D111" s="82">
        <f t="shared" si="34"/>
        <v>0</v>
      </c>
      <c r="E111" s="82">
        <f t="shared" si="34"/>
        <v>0</v>
      </c>
      <c r="F111" s="82">
        <f t="shared" si="34"/>
        <v>0</v>
      </c>
      <c r="G111" s="82">
        <f t="shared" si="34"/>
        <v>0</v>
      </c>
      <c r="H111" s="82">
        <f t="shared" si="34"/>
        <v>0</v>
      </c>
      <c r="I111" s="82">
        <f t="shared" si="34"/>
        <v>0</v>
      </c>
    </row>
    <row r="112" spans="1:9" s="40" customFormat="1" ht="13.5" x14ac:dyDescent="0.3">
      <c r="A112" s="334">
        <v>12</v>
      </c>
      <c r="B112" s="3" t="s">
        <v>174</v>
      </c>
      <c r="C112" s="84">
        <f t="shared" si="33"/>
        <v>0</v>
      </c>
      <c r="D112" s="82">
        <f t="shared" si="34"/>
        <v>0</v>
      </c>
      <c r="E112" s="82">
        <f t="shared" si="34"/>
        <v>0</v>
      </c>
      <c r="F112" s="82">
        <f t="shared" si="34"/>
        <v>0</v>
      </c>
      <c r="G112" s="82">
        <f t="shared" si="34"/>
        <v>0</v>
      </c>
      <c r="H112" s="82">
        <f t="shared" si="34"/>
        <v>0</v>
      </c>
      <c r="I112" s="82">
        <f t="shared" si="34"/>
        <v>0</v>
      </c>
    </row>
    <row r="113" spans="1:9" s="44" customFormat="1" ht="13.5" x14ac:dyDescent="0.3">
      <c r="A113" s="1"/>
      <c r="B113" s="234" t="s">
        <v>5</v>
      </c>
      <c r="C113" s="84">
        <f t="shared" si="33"/>
        <v>0</v>
      </c>
      <c r="D113" s="84">
        <f t="shared" si="34"/>
        <v>0</v>
      </c>
      <c r="E113" s="84">
        <f t="shared" si="34"/>
        <v>0</v>
      </c>
      <c r="F113" s="84">
        <f t="shared" si="34"/>
        <v>0</v>
      </c>
      <c r="G113" s="84">
        <f t="shared" si="34"/>
        <v>0</v>
      </c>
      <c r="H113" s="84">
        <f t="shared" si="34"/>
        <v>0</v>
      </c>
      <c r="I113" s="84">
        <f t="shared" si="34"/>
        <v>0</v>
      </c>
    </row>
    <row r="114" spans="1:9" s="40" customFormat="1" ht="36" x14ac:dyDescent="0.3">
      <c r="A114" s="1">
        <v>13</v>
      </c>
      <c r="B114" s="3" t="s">
        <v>139</v>
      </c>
      <c r="C114" s="84">
        <f t="shared" si="33"/>
        <v>0</v>
      </c>
      <c r="D114" s="82">
        <f t="shared" ref="D114:I122" si="35">D57-D25</f>
        <v>0</v>
      </c>
      <c r="E114" s="82">
        <f t="shared" si="35"/>
        <v>0</v>
      </c>
      <c r="F114" s="82">
        <f t="shared" si="35"/>
        <v>0</v>
      </c>
      <c r="G114" s="82">
        <f t="shared" si="35"/>
        <v>0</v>
      </c>
      <c r="H114" s="82">
        <f t="shared" si="35"/>
        <v>0</v>
      </c>
      <c r="I114" s="82">
        <f t="shared" si="35"/>
        <v>0</v>
      </c>
    </row>
    <row r="115" spans="1:9" s="49" customFormat="1" ht="36" x14ac:dyDescent="0.3">
      <c r="A115" s="347">
        <v>14</v>
      </c>
      <c r="B115" s="234" t="s">
        <v>161</v>
      </c>
      <c r="C115" s="84">
        <f t="shared" si="33"/>
        <v>0</v>
      </c>
      <c r="D115" s="84">
        <f t="shared" si="35"/>
        <v>0</v>
      </c>
      <c r="E115" s="84">
        <f t="shared" si="35"/>
        <v>0</v>
      </c>
      <c r="F115" s="84">
        <f t="shared" si="35"/>
        <v>0</v>
      </c>
      <c r="G115" s="84">
        <f t="shared" si="35"/>
        <v>0</v>
      </c>
      <c r="H115" s="84">
        <f t="shared" si="35"/>
        <v>0</v>
      </c>
      <c r="I115" s="84">
        <f t="shared" si="35"/>
        <v>0</v>
      </c>
    </row>
    <row r="116" spans="1:9" s="49" customFormat="1" ht="24" x14ac:dyDescent="0.3">
      <c r="A116" s="347"/>
      <c r="B116" s="234" t="s">
        <v>162</v>
      </c>
      <c r="C116" s="84">
        <f t="shared" si="33"/>
        <v>0</v>
      </c>
      <c r="D116" s="84">
        <f t="shared" si="35"/>
        <v>0</v>
      </c>
      <c r="E116" s="84">
        <f t="shared" si="35"/>
        <v>0</v>
      </c>
      <c r="F116" s="84">
        <f t="shared" si="35"/>
        <v>0</v>
      </c>
      <c r="G116" s="84">
        <f t="shared" si="35"/>
        <v>0</v>
      </c>
      <c r="H116" s="84">
        <f t="shared" si="35"/>
        <v>0</v>
      </c>
      <c r="I116" s="84">
        <f t="shared" si="35"/>
        <v>0</v>
      </c>
    </row>
    <row r="117" spans="1:9" s="49" customFormat="1" ht="24" x14ac:dyDescent="0.3">
      <c r="A117" s="347"/>
      <c r="B117" s="234" t="s">
        <v>163</v>
      </c>
      <c r="C117" s="84">
        <f t="shared" si="33"/>
        <v>0</v>
      </c>
      <c r="D117" s="84">
        <f t="shared" si="35"/>
        <v>0</v>
      </c>
      <c r="E117" s="84">
        <f t="shared" si="35"/>
        <v>0</v>
      </c>
      <c r="F117" s="84">
        <f t="shared" si="35"/>
        <v>0</v>
      </c>
      <c r="G117" s="84">
        <f t="shared" si="35"/>
        <v>0</v>
      </c>
      <c r="H117" s="84">
        <f t="shared" si="35"/>
        <v>0</v>
      </c>
      <c r="I117" s="84">
        <f t="shared" si="35"/>
        <v>0</v>
      </c>
    </row>
    <row r="118" spans="1:9" s="43" customFormat="1" x14ac:dyDescent="0.3">
      <c r="A118" s="334">
        <v>15</v>
      </c>
      <c r="B118" s="4" t="s">
        <v>98</v>
      </c>
      <c r="C118" s="84">
        <f t="shared" si="33"/>
        <v>0</v>
      </c>
      <c r="D118" s="82">
        <f t="shared" si="35"/>
        <v>0</v>
      </c>
      <c r="E118" s="82">
        <f t="shared" si="35"/>
        <v>0</v>
      </c>
      <c r="F118" s="82">
        <f t="shared" si="35"/>
        <v>0</v>
      </c>
      <c r="G118" s="82">
        <f t="shared" si="35"/>
        <v>0</v>
      </c>
      <c r="H118" s="82">
        <f t="shared" si="35"/>
        <v>0</v>
      </c>
      <c r="I118" s="82">
        <f t="shared" si="35"/>
        <v>0</v>
      </c>
    </row>
    <row r="119" spans="1:9" s="43" customFormat="1" x14ac:dyDescent="0.3">
      <c r="A119" s="334">
        <v>16</v>
      </c>
      <c r="B119" s="4" t="s">
        <v>99</v>
      </c>
      <c r="C119" s="84">
        <f t="shared" si="33"/>
        <v>0</v>
      </c>
      <c r="D119" s="82">
        <f t="shared" si="35"/>
        <v>0</v>
      </c>
      <c r="E119" s="82">
        <f t="shared" si="35"/>
        <v>0</v>
      </c>
      <c r="F119" s="82">
        <f t="shared" si="35"/>
        <v>0</v>
      </c>
      <c r="G119" s="82">
        <f t="shared" si="35"/>
        <v>0</v>
      </c>
      <c r="H119" s="82">
        <f t="shared" si="35"/>
        <v>0</v>
      </c>
      <c r="I119" s="82">
        <f t="shared" si="35"/>
        <v>0</v>
      </c>
    </row>
    <row r="120" spans="1:9" s="43" customFormat="1" x14ac:dyDescent="0.3">
      <c r="A120" s="334">
        <v>17</v>
      </c>
      <c r="B120" s="4" t="s">
        <v>152</v>
      </c>
      <c r="C120" s="84">
        <f t="shared" si="33"/>
        <v>0</v>
      </c>
      <c r="D120" s="82">
        <f t="shared" si="35"/>
        <v>0</v>
      </c>
      <c r="E120" s="82">
        <f t="shared" si="35"/>
        <v>0</v>
      </c>
      <c r="F120" s="82">
        <f t="shared" si="35"/>
        <v>0</v>
      </c>
      <c r="G120" s="82">
        <f t="shared" si="35"/>
        <v>0</v>
      </c>
      <c r="H120" s="82">
        <f t="shared" si="35"/>
        <v>0</v>
      </c>
      <c r="I120" s="82">
        <f t="shared" si="35"/>
        <v>0</v>
      </c>
    </row>
    <row r="121" spans="1:9" s="49" customFormat="1" x14ac:dyDescent="0.3">
      <c r="A121" s="278" t="s">
        <v>164</v>
      </c>
      <c r="B121" s="279"/>
      <c r="C121" s="84">
        <f t="shared" si="33"/>
        <v>0</v>
      </c>
      <c r="D121" s="84">
        <f t="shared" si="35"/>
        <v>0</v>
      </c>
      <c r="E121" s="84">
        <f t="shared" si="35"/>
        <v>0</v>
      </c>
      <c r="F121" s="84">
        <f t="shared" si="35"/>
        <v>0</v>
      </c>
      <c r="G121" s="84">
        <f t="shared" si="35"/>
        <v>0</v>
      </c>
      <c r="H121" s="84">
        <f t="shared" si="35"/>
        <v>0</v>
      </c>
      <c r="I121" s="84">
        <f t="shared" si="35"/>
        <v>0</v>
      </c>
    </row>
    <row r="122" spans="1:9" s="44" customFormat="1" ht="27" customHeight="1" x14ac:dyDescent="0.3">
      <c r="A122" s="278" t="s">
        <v>165</v>
      </c>
      <c r="B122" s="279"/>
      <c r="C122" s="84">
        <f t="shared" si="33"/>
        <v>0</v>
      </c>
      <c r="D122" s="84">
        <f t="shared" si="35"/>
        <v>0</v>
      </c>
      <c r="E122" s="84">
        <f t="shared" si="35"/>
        <v>0</v>
      </c>
      <c r="F122" s="84">
        <f t="shared" si="35"/>
        <v>0</v>
      </c>
      <c r="G122" s="84">
        <f t="shared" si="35"/>
        <v>0</v>
      </c>
      <c r="H122" s="84">
        <f t="shared" si="35"/>
        <v>0</v>
      </c>
      <c r="I122" s="84">
        <f t="shared" si="35"/>
        <v>0</v>
      </c>
    </row>
    <row r="123" spans="1:9" s="44" customFormat="1" ht="13.5" x14ac:dyDescent="0.3">
      <c r="A123" s="5"/>
      <c r="B123" s="340"/>
      <c r="C123" s="86"/>
      <c r="D123" s="86"/>
      <c r="E123" s="86"/>
      <c r="F123" s="86"/>
      <c r="G123" s="86"/>
      <c r="H123" s="86"/>
      <c r="I123" s="86"/>
    </row>
    <row r="124" spans="1:9" s="104" customFormat="1" x14ac:dyDescent="0.3">
      <c r="A124" s="103" t="s">
        <v>105</v>
      </c>
      <c r="B124" s="103"/>
      <c r="C124" s="103"/>
      <c r="D124" s="103"/>
      <c r="E124" s="103"/>
      <c r="F124" s="103"/>
      <c r="G124" s="103"/>
      <c r="H124" s="103"/>
      <c r="I124" s="103"/>
    </row>
    <row r="125" spans="1:9" x14ac:dyDescent="0.3">
      <c r="A125" s="341" t="s">
        <v>116</v>
      </c>
      <c r="B125" s="341"/>
      <c r="C125" s="331" t="s">
        <v>237</v>
      </c>
      <c r="D125" s="331" t="s">
        <v>177</v>
      </c>
      <c r="E125" s="103"/>
      <c r="F125" s="103"/>
      <c r="G125" s="103"/>
      <c r="H125" s="103"/>
      <c r="I125" s="103"/>
    </row>
    <row r="126" spans="1:9" s="50" customFormat="1" ht="24" x14ac:dyDescent="0.3">
      <c r="A126" s="336">
        <v>19</v>
      </c>
      <c r="B126" s="4" t="s">
        <v>76</v>
      </c>
      <c r="C126" s="84">
        <f>SUM(D126:G126)</f>
        <v>0</v>
      </c>
      <c r="D126" s="82">
        <f>'Planul investitional'!E56</f>
        <v>0</v>
      </c>
      <c r="E126" s="103"/>
      <c r="F126" s="103"/>
      <c r="G126" s="103"/>
      <c r="H126" s="85"/>
      <c r="I126" s="85"/>
    </row>
    <row r="127" spans="1:9" s="50" customFormat="1" x14ac:dyDescent="0.3">
      <c r="A127" s="336">
        <v>20</v>
      </c>
      <c r="B127" s="4" t="s">
        <v>166</v>
      </c>
      <c r="C127" s="84">
        <f>SUM(D127:G127)</f>
        <v>0</v>
      </c>
      <c r="D127" s="82">
        <f>'Planul investitional'!E57</f>
        <v>0</v>
      </c>
      <c r="E127" s="103"/>
      <c r="F127" s="103"/>
      <c r="G127" s="103"/>
      <c r="H127" s="85"/>
      <c r="I127" s="85"/>
    </row>
    <row r="128" spans="1:9" s="50" customFormat="1" x14ac:dyDescent="0.3">
      <c r="A128" s="336">
        <v>21</v>
      </c>
      <c r="B128" s="4" t="s">
        <v>82</v>
      </c>
      <c r="C128" s="84">
        <f>SUM(D128:G128)</f>
        <v>0</v>
      </c>
      <c r="D128" s="82">
        <f>'Planul investitional'!E58</f>
        <v>0</v>
      </c>
      <c r="E128" s="103"/>
      <c r="F128" s="103"/>
      <c r="G128" s="103"/>
      <c r="H128" s="85"/>
      <c r="I128" s="85"/>
    </row>
    <row r="129" spans="1:9" s="48" customFormat="1" x14ac:dyDescent="0.3">
      <c r="A129" s="345"/>
      <c r="B129" s="9" t="s">
        <v>271</v>
      </c>
      <c r="C129" s="84">
        <f>SUM(D129:G129)</f>
        <v>0</v>
      </c>
      <c r="D129" s="84">
        <f t="shared" ref="D129" si="36">SUM(D126:D128)</f>
        <v>0</v>
      </c>
      <c r="E129" s="103"/>
      <c r="F129" s="103"/>
      <c r="G129" s="103"/>
      <c r="H129" s="86"/>
      <c r="I129" s="86"/>
    </row>
    <row r="130" spans="1:9" s="50" customFormat="1" x14ac:dyDescent="0.3">
      <c r="A130" s="341" t="s">
        <v>117</v>
      </c>
      <c r="B130" s="341"/>
      <c r="C130" s="331" t="s">
        <v>237</v>
      </c>
      <c r="D130" s="331" t="s">
        <v>177</v>
      </c>
      <c r="E130" s="331" t="s">
        <v>178</v>
      </c>
      <c r="F130" s="331" t="s">
        <v>179</v>
      </c>
      <c r="G130" s="331" t="s">
        <v>180</v>
      </c>
      <c r="H130" s="331" t="s">
        <v>181</v>
      </c>
      <c r="I130" s="331" t="s">
        <v>182</v>
      </c>
    </row>
    <row r="131" spans="1:9" s="50" customFormat="1" x14ac:dyDescent="0.3">
      <c r="A131" s="336">
        <v>22</v>
      </c>
      <c r="B131" s="4" t="s">
        <v>167</v>
      </c>
      <c r="C131" s="84">
        <f>SUM(D131:I131)</f>
        <v>0</v>
      </c>
      <c r="D131" s="82">
        <f t="shared" ref="D131:I131" si="37">D74</f>
        <v>0</v>
      </c>
      <c r="E131" s="82">
        <f t="shared" si="37"/>
        <v>0</v>
      </c>
      <c r="F131" s="82">
        <f t="shared" si="37"/>
        <v>0</v>
      </c>
      <c r="G131" s="82">
        <f t="shared" si="37"/>
        <v>0</v>
      </c>
      <c r="H131" s="82">
        <f t="shared" si="37"/>
        <v>0</v>
      </c>
      <c r="I131" s="82">
        <f t="shared" si="37"/>
        <v>0</v>
      </c>
    </row>
    <row r="132" spans="1:9" s="50" customFormat="1" x14ac:dyDescent="0.3">
      <c r="A132" s="336"/>
      <c r="B132" s="235" t="s">
        <v>262</v>
      </c>
      <c r="C132" s="84">
        <f>SUM(D132:I132)</f>
        <v>0</v>
      </c>
      <c r="D132" s="82">
        <f>D75</f>
        <v>0</v>
      </c>
      <c r="E132" s="82">
        <f t="shared" ref="E132:I132" si="38">E75</f>
        <v>0</v>
      </c>
      <c r="F132" s="82">
        <f t="shared" si="38"/>
        <v>0</v>
      </c>
      <c r="G132" s="82">
        <f t="shared" si="38"/>
        <v>0</v>
      </c>
      <c r="H132" s="82">
        <f t="shared" si="38"/>
        <v>0</v>
      </c>
      <c r="I132" s="82">
        <f t="shared" si="38"/>
        <v>0</v>
      </c>
    </row>
    <row r="133" spans="1:9" s="48" customFormat="1" x14ac:dyDescent="0.3">
      <c r="A133" s="345"/>
      <c r="B133" s="9" t="s">
        <v>269</v>
      </c>
      <c r="C133" s="84">
        <f>SUM(D133:I133)</f>
        <v>0</v>
      </c>
      <c r="D133" s="84">
        <f t="shared" ref="D133:I133" si="39">D131</f>
        <v>0</v>
      </c>
      <c r="E133" s="84">
        <f t="shared" si="39"/>
        <v>0</v>
      </c>
      <c r="F133" s="84">
        <f t="shared" si="39"/>
        <v>0</v>
      </c>
      <c r="G133" s="84">
        <f t="shared" si="39"/>
        <v>0</v>
      </c>
      <c r="H133" s="84">
        <f t="shared" si="39"/>
        <v>0</v>
      </c>
      <c r="I133" s="84">
        <f t="shared" si="39"/>
        <v>0</v>
      </c>
    </row>
    <row r="134" spans="1:9" s="44" customFormat="1" ht="13.5" x14ac:dyDescent="0.3">
      <c r="A134" s="22"/>
      <c r="B134" s="234" t="s">
        <v>270</v>
      </c>
      <c r="C134" s="84">
        <f>SUM(D134:I134)</f>
        <v>0</v>
      </c>
      <c r="D134" s="84">
        <f t="shared" ref="D134:I134" si="40">D129-D133</f>
        <v>0</v>
      </c>
      <c r="E134" s="84">
        <f t="shared" si="40"/>
        <v>0</v>
      </c>
      <c r="F134" s="84">
        <f t="shared" si="40"/>
        <v>0</v>
      </c>
      <c r="G134" s="84">
        <f t="shared" si="40"/>
        <v>0</v>
      </c>
      <c r="H134" s="84">
        <f t="shared" si="40"/>
        <v>0</v>
      </c>
      <c r="I134" s="84">
        <f t="shared" si="40"/>
        <v>0</v>
      </c>
    </row>
    <row r="135" spans="1:9" s="45" customFormat="1" ht="13.5" x14ac:dyDescent="0.3">
      <c r="A135" s="5"/>
      <c r="B135" s="340"/>
      <c r="C135" s="86"/>
      <c r="D135" s="86"/>
      <c r="E135" s="86"/>
      <c r="F135" s="86"/>
      <c r="G135" s="86"/>
      <c r="H135" s="86"/>
      <c r="I135" s="86"/>
    </row>
    <row r="136" spans="1:9" s="48" customFormat="1" ht="27.75" customHeight="1" x14ac:dyDescent="0.3">
      <c r="A136" s="278" t="str">
        <f>A79</f>
        <v>ACTIVITATEA DE INVESTITII (inclusiv  reinvestirile din perioada post implementare)</v>
      </c>
      <c r="B136" s="279"/>
      <c r="C136" s="331" t="s">
        <v>237</v>
      </c>
      <c r="D136" s="331" t="s">
        <v>177</v>
      </c>
      <c r="E136" s="331" t="s">
        <v>178</v>
      </c>
      <c r="F136" s="331" t="s">
        <v>179</v>
      </c>
      <c r="G136" s="331" t="s">
        <v>180</v>
      </c>
      <c r="H136" s="331" t="s">
        <v>181</v>
      </c>
      <c r="I136" s="331" t="s">
        <v>182</v>
      </c>
    </row>
    <row r="137" spans="1:9" s="50" customFormat="1" x14ac:dyDescent="0.3">
      <c r="A137" s="336">
        <v>23</v>
      </c>
      <c r="B137" s="4" t="s">
        <v>136</v>
      </c>
      <c r="C137" s="84">
        <f>SUM(D137:I137)</f>
        <v>0</v>
      </c>
      <c r="D137" s="82">
        <f t="shared" ref="D137:I139" si="41">D80</f>
        <v>0</v>
      </c>
      <c r="E137" s="82">
        <f t="shared" si="41"/>
        <v>0</v>
      </c>
      <c r="F137" s="82">
        <f t="shared" si="41"/>
        <v>0</v>
      </c>
      <c r="G137" s="82">
        <f t="shared" si="41"/>
        <v>0</v>
      </c>
      <c r="H137" s="82">
        <f t="shared" si="41"/>
        <v>0</v>
      </c>
      <c r="I137" s="82">
        <f t="shared" si="41"/>
        <v>0</v>
      </c>
    </row>
    <row r="138" spans="1:9" s="50" customFormat="1" x14ac:dyDescent="0.3">
      <c r="A138" s="336">
        <v>24</v>
      </c>
      <c r="B138" s="4" t="s">
        <v>137</v>
      </c>
      <c r="C138" s="84">
        <f>SUM(D138:I138)</f>
        <v>0</v>
      </c>
      <c r="D138" s="82">
        <f t="shared" si="41"/>
        <v>0</v>
      </c>
      <c r="E138" s="82">
        <f t="shared" si="41"/>
        <v>0</v>
      </c>
      <c r="F138" s="82">
        <f t="shared" si="41"/>
        <v>0</v>
      </c>
      <c r="G138" s="82">
        <f t="shared" si="41"/>
        <v>0</v>
      </c>
      <c r="H138" s="82">
        <f t="shared" si="41"/>
        <v>0</v>
      </c>
      <c r="I138" s="82">
        <f t="shared" si="41"/>
        <v>0</v>
      </c>
    </row>
    <row r="139" spans="1:9" s="50" customFormat="1" x14ac:dyDescent="0.3">
      <c r="A139" s="336">
        <v>25</v>
      </c>
      <c r="B139" s="4" t="s">
        <v>260</v>
      </c>
      <c r="C139" s="84">
        <f>SUM(D139:I139)</f>
        <v>0</v>
      </c>
      <c r="D139" s="82">
        <f t="shared" si="41"/>
        <v>0</v>
      </c>
      <c r="E139" s="82">
        <f t="shared" si="41"/>
        <v>0</v>
      </c>
      <c r="F139" s="82">
        <f t="shared" si="41"/>
        <v>0</v>
      </c>
      <c r="G139" s="82">
        <f t="shared" si="41"/>
        <v>0</v>
      </c>
      <c r="H139" s="82">
        <f t="shared" si="41"/>
        <v>0</v>
      </c>
      <c r="I139" s="82">
        <f t="shared" si="41"/>
        <v>0</v>
      </c>
    </row>
    <row r="140" spans="1:9" s="48" customFormat="1" x14ac:dyDescent="0.3">
      <c r="A140" s="345"/>
      <c r="B140" s="9" t="s">
        <v>266</v>
      </c>
      <c r="C140" s="84">
        <f>SUM(D140:I140)</f>
        <v>0</v>
      </c>
      <c r="D140" s="84">
        <f t="shared" ref="D140:I140" si="42">SUM(D137:D139)</f>
        <v>0</v>
      </c>
      <c r="E140" s="84">
        <f t="shared" si="42"/>
        <v>0</v>
      </c>
      <c r="F140" s="84">
        <f t="shared" si="42"/>
        <v>0</v>
      </c>
      <c r="G140" s="84">
        <f t="shared" si="42"/>
        <v>0</v>
      </c>
      <c r="H140" s="84">
        <f t="shared" si="42"/>
        <v>0</v>
      </c>
      <c r="I140" s="84">
        <f t="shared" si="42"/>
        <v>0</v>
      </c>
    </row>
    <row r="141" spans="1:9" s="44" customFormat="1" ht="13.5" x14ac:dyDescent="0.3">
      <c r="A141" s="22"/>
      <c r="B141" s="234" t="s">
        <v>265</v>
      </c>
      <c r="C141" s="84">
        <f>SUM(D141:I141)</f>
        <v>0</v>
      </c>
      <c r="D141" s="84">
        <f t="shared" ref="D141:F141" si="43">-D140</f>
        <v>0</v>
      </c>
      <c r="E141" s="84">
        <f t="shared" si="43"/>
        <v>0</v>
      </c>
      <c r="F141" s="84">
        <f t="shared" si="43"/>
        <v>0</v>
      </c>
      <c r="G141" s="84">
        <f>-G140</f>
        <v>0</v>
      </c>
      <c r="H141" s="84">
        <f t="shared" ref="H141:I141" si="44">-H140</f>
        <v>0</v>
      </c>
      <c r="I141" s="84">
        <f t="shared" si="44"/>
        <v>0</v>
      </c>
    </row>
    <row r="142" spans="1:9" s="44" customFormat="1" ht="13.5" x14ac:dyDescent="0.3">
      <c r="A142" s="348" t="s">
        <v>263</v>
      </c>
      <c r="B142" s="349"/>
      <c r="C142" s="331" t="s">
        <v>237</v>
      </c>
      <c r="D142" s="331" t="s">
        <v>177</v>
      </c>
      <c r="E142" s="331" t="s">
        <v>178</v>
      </c>
      <c r="F142" s="331" t="s">
        <v>179</v>
      </c>
      <c r="G142" s="331" t="s">
        <v>180</v>
      </c>
      <c r="H142" s="331" t="s">
        <v>181</v>
      </c>
      <c r="I142" s="331" t="s">
        <v>182</v>
      </c>
    </row>
    <row r="143" spans="1:9" s="44" customFormat="1" ht="15" customHeight="1" x14ac:dyDescent="0.3">
      <c r="A143" s="350"/>
      <c r="B143" s="351"/>
      <c r="C143" s="84">
        <f>SUM(D143:I143)</f>
        <v>0</v>
      </c>
      <c r="D143" s="84">
        <f>D134+D141</f>
        <v>0</v>
      </c>
      <c r="E143" s="84">
        <f>E134+E141</f>
        <v>0</v>
      </c>
      <c r="F143" s="84">
        <f>F134+F141</f>
        <v>0</v>
      </c>
      <c r="G143" s="84">
        <f>G134+G141</f>
        <v>0</v>
      </c>
      <c r="H143" s="84">
        <f>H134+H141</f>
        <v>0</v>
      </c>
      <c r="I143" s="84">
        <f t="shared" ref="I143" si="45">I134+I141</f>
        <v>0</v>
      </c>
    </row>
    <row r="144" spans="1:9" s="45" customFormat="1" ht="13.5" x14ac:dyDescent="0.3">
      <c r="A144" s="340"/>
      <c r="B144" s="340"/>
      <c r="C144" s="86"/>
      <c r="D144" s="86"/>
      <c r="E144" s="86"/>
      <c r="F144" s="86"/>
      <c r="G144" s="86"/>
      <c r="H144" s="86"/>
      <c r="I144" s="86"/>
    </row>
    <row r="145" spans="1:9" s="44" customFormat="1" ht="13.5" x14ac:dyDescent="0.3">
      <c r="A145" s="346" t="s">
        <v>272</v>
      </c>
      <c r="B145" s="346"/>
      <c r="C145" s="331" t="s">
        <v>237</v>
      </c>
      <c r="D145" s="331" t="s">
        <v>177</v>
      </c>
      <c r="E145" s="331" t="s">
        <v>178</v>
      </c>
      <c r="F145" s="331" t="s">
        <v>179</v>
      </c>
      <c r="G145" s="331" t="s">
        <v>180</v>
      </c>
      <c r="H145" s="331" t="s">
        <v>181</v>
      </c>
      <c r="I145" s="331" t="s">
        <v>182</v>
      </c>
    </row>
    <row r="146" spans="1:9" s="44" customFormat="1" ht="13.5" x14ac:dyDescent="0.3">
      <c r="A146" s="346"/>
      <c r="B146" s="346"/>
      <c r="C146" s="84">
        <f>SUM(D146:I146)</f>
        <v>0</v>
      </c>
      <c r="D146" s="84">
        <f t="shared" ref="D146:I146" si="46">D122+D143</f>
        <v>0</v>
      </c>
      <c r="E146" s="84">
        <f t="shared" si="46"/>
        <v>0</v>
      </c>
      <c r="F146" s="84">
        <f t="shared" si="46"/>
        <v>0</v>
      </c>
      <c r="G146" s="84">
        <f t="shared" si="46"/>
        <v>0</v>
      </c>
      <c r="H146" s="84">
        <f t="shared" si="46"/>
        <v>0</v>
      </c>
      <c r="I146" s="84">
        <f t="shared" si="46"/>
        <v>0</v>
      </c>
    </row>
    <row r="147" spans="1:9" s="50" customFormat="1" x14ac:dyDescent="0.3">
      <c r="A147" s="6"/>
      <c r="B147" s="99"/>
      <c r="C147" s="86"/>
      <c r="D147" s="85"/>
      <c r="E147" s="85"/>
      <c r="F147" s="85"/>
      <c r="G147" s="85"/>
      <c r="H147" s="85"/>
      <c r="I147" s="85"/>
    </row>
    <row r="148" spans="1:9" s="50" customFormat="1" x14ac:dyDescent="0.3">
      <c r="A148" s="6"/>
      <c r="B148" s="99"/>
      <c r="C148" s="86"/>
      <c r="D148" s="85"/>
      <c r="E148" s="85"/>
      <c r="F148" s="85"/>
      <c r="G148" s="85"/>
      <c r="H148" s="85"/>
      <c r="I148" s="85"/>
    </row>
    <row r="149" spans="1:9" s="50" customFormat="1" x14ac:dyDescent="0.3">
      <c r="A149" s="7"/>
      <c r="B149" s="99"/>
      <c r="C149" s="86"/>
      <c r="D149" s="85"/>
      <c r="E149" s="85"/>
      <c r="F149" s="85"/>
      <c r="G149" s="85"/>
      <c r="H149" s="85"/>
      <c r="I149" s="85"/>
    </row>
    <row r="150" spans="1:9" s="50" customFormat="1" x14ac:dyDescent="0.3">
      <c r="A150" s="7"/>
      <c r="B150" s="99"/>
      <c r="C150" s="86"/>
      <c r="D150" s="85"/>
      <c r="E150" s="85"/>
      <c r="F150" s="85"/>
      <c r="G150" s="85"/>
      <c r="H150" s="85"/>
      <c r="I150" s="85"/>
    </row>
    <row r="151" spans="1:9" s="50" customFormat="1" x14ac:dyDescent="0.3">
      <c r="A151" s="7"/>
      <c r="B151" s="99"/>
      <c r="C151" s="86"/>
      <c r="D151" s="85"/>
      <c r="E151" s="85"/>
      <c r="F151" s="85"/>
      <c r="G151" s="85"/>
      <c r="H151" s="85"/>
      <c r="I151" s="85"/>
    </row>
    <row r="152" spans="1:9" s="50" customFormat="1" x14ac:dyDescent="0.3">
      <c r="A152" s="7"/>
      <c r="B152" s="99"/>
      <c r="C152" s="86"/>
      <c r="D152" s="85"/>
      <c r="E152" s="85"/>
      <c r="F152" s="85"/>
      <c r="G152" s="85"/>
      <c r="H152" s="85"/>
      <c r="I152" s="85"/>
    </row>
    <row r="153" spans="1:9" s="50" customFormat="1" x14ac:dyDescent="0.3">
      <c r="A153" s="7"/>
      <c r="B153" s="99"/>
      <c r="C153" s="86"/>
      <c r="D153" s="85"/>
      <c r="E153" s="85"/>
      <c r="F153" s="85"/>
      <c r="G153" s="85"/>
      <c r="H153" s="85"/>
      <c r="I153" s="85"/>
    </row>
    <row r="154" spans="1:9" s="50" customFormat="1" x14ac:dyDescent="0.3">
      <c r="A154" s="7"/>
      <c r="B154" s="99"/>
      <c r="C154" s="86"/>
      <c r="D154" s="85"/>
      <c r="E154" s="85"/>
      <c r="F154" s="85"/>
      <c r="G154" s="85"/>
      <c r="H154" s="85"/>
      <c r="I154" s="85"/>
    </row>
    <row r="155" spans="1:9" s="50" customFormat="1" x14ac:dyDescent="0.3">
      <c r="A155" s="7"/>
      <c r="B155" s="99"/>
      <c r="C155" s="86"/>
      <c r="D155" s="85"/>
      <c r="E155" s="85"/>
      <c r="F155" s="85"/>
      <c r="G155" s="85"/>
      <c r="H155" s="85"/>
      <c r="I155" s="85"/>
    </row>
    <row r="156" spans="1:9" s="50" customFormat="1" x14ac:dyDescent="0.3">
      <c r="A156" s="7"/>
      <c r="B156" s="99"/>
      <c r="C156" s="86"/>
      <c r="D156" s="85"/>
      <c r="E156" s="85"/>
      <c r="F156" s="85"/>
      <c r="G156" s="85"/>
      <c r="H156" s="85"/>
      <c r="I156" s="85"/>
    </row>
    <row r="157" spans="1:9" s="50" customFormat="1" x14ac:dyDescent="0.3">
      <c r="A157" s="7"/>
      <c r="B157" s="99"/>
      <c r="C157" s="86"/>
      <c r="D157" s="85"/>
      <c r="E157" s="85"/>
      <c r="F157" s="85"/>
      <c r="G157" s="85"/>
      <c r="H157" s="85"/>
      <c r="I157" s="85"/>
    </row>
    <row r="158" spans="1:9" s="50" customFormat="1" x14ac:dyDescent="0.3">
      <c r="A158" s="7"/>
      <c r="B158" s="99"/>
      <c r="C158" s="86"/>
      <c r="D158" s="85"/>
      <c r="E158" s="85"/>
      <c r="F158" s="85"/>
      <c r="G158" s="85"/>
      <c r="H158" s="85"/>
      <c r="I158" s="85"/>
    </row>
    <row r="159" spans="1:9" s="50" customFormat="1" x14ac:dyDescent="0.3">
      <c r="A159" s="7"/>
      <c r="B159" s="99"/>
      <c r="C159" s="86"/>
      <c r="D159" s="85"/>
      <c r="E159" s="85"/>
      <c r="F159" s="85"/>
      <c r="G159" s="85"/>
      <c r="H159" s="85"/>
      <c r="I159" s="85"/>
    </row>
    <row r="160" spans="1:9" s="50" customFormat="1" x14ac:dyDescent="0.3">
      <c r="A160" s="7"/>
      <c r="B160" s="99"/>
      <c r="C160" s="86"/>
      <c r="D160" s="85"/>
      <c r="E160" s="85"/>
      <c r="F160" s="85"/>
      <c r="G160" s="85"/>
      <c r="H160" s="85"/>
      <c r="I160" s="85"/>
    </row>
    <row r="161" spans="1:9" s="50" customFormat="1" x14ac:dyDescent="0.3">
      <c r="A161" s="7"/>
      <c r="B161" s="99"/>
      <c r="C161" s="86"/>
      <c r="D161" s="85"/>
      <c r="E161" s="85"/>
      <c r="F161" s="85"/>
      <c r="G161" s="85"/>
      <c r="H161" s="85"/>
      <c r="I161" s="85"/>
    </row>
    <row r="162" spans="1:9" s="50" customFormat="1" x14ac:dyDescent="0.3">
      <c r="A162" s="7"/>
      <c r="B162" s="99"/>
      <c r="C162" s="86"/>
      <c r="D162" s="85"/>
      <c r="E162" s="85"/>
      <c r="F162" s="85"/>
      <c r="G162" s="85"/>
      <c r="H162" s="85"/>
      <c r="I162" s="85"/>
    </row>
  </sheetData>
  <sheetProtection sheet="1" objects="1" scenarios="1"/>
  <mergeCells count="42">
    <mergeCell ref="B37:B38"/>
    <mergeCell ref="C37:C38"/>
    <mergeCell ref="D37:I37"/>
    <mergeCell ref="B3:I3"/>
    <mergeCell ref="A5:A6"/>
    <mergeCell ref="B5:B6"/>
    <mergeCell ref="C5:C6"/>
    <mergeCell ref="D5:I5"/>
    <mergeCell ref="A97:I97"/>
    <mergeCell ref="A101:B101"/>
    <mergeCell ref="A102:I102"/>
    <mergeCell ref="A103:I103"/>
    <mergeCell ref="A85:B85"/>
    <mergeCell ref="A87:B88"/>
    <mergeCell ref="A89:B89"/>
    <mergeCell ref="A90:B90"/>
    <mergeCell ref="A92:I92"/>
    <mergeCell ref="A93:A94"/>
    <mergeCell ref="B93:B94"/>
    <mergeCell ref="C93:C94"/>
    <mergeCell ref="D93:I93"/>
    <mergeCell ref="A1:I1"/>
    <mergeCell ref="A4:I4"/>
    <mergeCell ref="A36:I36"/>
    <mergeCell ref="A95:I95"/>
    <mergeCell ref="A96:I96"/>
    <mergeCell ref="A39:I39"/>
    <mergeCell ref="A40:I40"/>
    <mergeCell ref="A45:I45"/>
    <mergeCell ref="A46:I46"/>
    <mergeCell ref="A67:I67"/>
    <mergeCell ref="A79:B79"/>
    <mergeCell ref="A7:I7"/>
    <mergeCell ref="A8:I8"/>
    <mergeCell ref="A13:I13"/>
    <mergeCell ref="A14:I14"/>
    <mergeCell ref="A37:A38"/>
    <mergeCell ref="A121:B121"/>
    <mergeCell ref="A122:B122"/>
    <mergeCell ref="A136:B136"/>
    <mergeCell ref="A142:B143"/>
    <mergeCell ref="A145:B14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9"/>
  <sheetViews>
    <sheetView topLeftCell="A16" workbookViewId="0">
      <selection activeCell="J24" sqref="J24"/>
    </sheetView>
  </sheetViews>
  <sheetFormatPr defaultColWidth="9.09765625" defaultRowHeight="13" x14ac:dyDescent="0.3"/>
  <cols>
    <col min="1" max="1" width="32.296875" style="105" customWidth="1"/>
    <col min="2" max="2" width="10.59765625" style="51" customWidth="1"/>
    <col min="3" max="3" width="12.296875" style="8" customWidth="1"/>
    <col min="4" max="12" width="10.59765625" style="51" customWidth="1"/>
    <col min="13" max="13" width="9.09765625" style="27"/>
    <col min="14" max="16384" width="9.09765625" style="34"/>
  </cols>
  <sheetData>
    <row r="1" spans="1:17" s="132" customFormat="1" x14ac:dyDescent="0.3">
      <c r="A1" s="295" t="s">
        <v>365</v>
      </c>
      <c r="B1" s="295"/>
      <c r="C1" s="295"/>
      <c r="D1" s="295"/>
      <c r="E1" s="295"/>
      <c r="F1" s="295"/>
      <c r="G1" s="295"/>
      <c r="H1" s="295"/>
      <c r="I1" s="184"/>
      <c r="J1" s="184"/>
      <c r="K1" s="184"/>
      <c r="L1" s="185"/>
      <c r="M1" s="131"/>
    </row>
    <row r="2" spans="1:17" s="132" customFormat="1" x14ac:dyDescent="0.3">
      <c r="A2" s="297" t="s">
        <v>140</v>
      </c>
      <c r="B2" s="297"/>
      <c r="C2" s="297"/>
      <c r="D2" s="297"/>
      <c r="E2" s="297"/>
      <c r="F2" s="297"/>
      <c r="G2" s="297"/>
      <c r="H2" s="297"/>
      <c r="I2" s="297"/>
      <c r="J2" s="297"/>
      <c r="K2" s="297"/>
      <c r="L2" s="185"/>
      <c r="M2" s="131"/>
    </row>
    <row r="3" spans="1:17" s="132" customFormat="1" x14ac:dyDescent="0.3">
      <c r="A3" s="228"/>
      <c r="B3" s="228"/>
      <c r="C3" s="228"/>
      <c r="D3" s="228"/>
      <c r="E3" s="228"/>
      <c r="F3" s="228"/>
      <c r="G3" s="228"/>
      <c r="H3" s="228"/>
      <c r="I3" s="228"/>
      <c r="J3" s="228"/>
      <c r="K3" s="228"/>
      <c r="L3" s="185"/>
      <c r="M3" s="131"/>
    </row>
    <row r="4" spans="1:17" s="132" customFormat="1" ht="24" x14ac:dyDescent="0.3">
      <c r="A4" s="223" t="s">
        <v>300</v>
      </c>
      <c r="B4" s="224" t="s">
        <v>295</v>
      </c>
      <c r="C4" s="228"/>
      <c r="D4" s="228"/>
      <c r="E4" s="228"/>
      <c r="F4" s="228"/>
      <c r="G4" s="228"/>
      <c r="H4" s="228"/>
      <c r="I4" s="228"/>
      <c r="J4" s="228"/>
      <c r="K4" s="228"/>
      <c r="L4" s="185"/>
      <c r="M4" s="131"/>
    </row>
    <row r="5" spans="1:17" x14ac:dyDescent="0.3">
      <c r="C5" s="220"/>
    </row>
    <row r="6" spans="1:17" ht="13.5" x14ac:dyDescent="0.3">
      <c r="A6" s="186" t="s">
        <v>236</v>
      </c>
      <c r="B6" s="187">
        <v>0.04</v>
      </c>
      <c r="C6" s="296" t="s">
        <v>275</v>
      </c>
      <c r="D6" s="296"/>
      <c r="E6" s="296"/>
      <c r="F6" s="296"/>
      <c r="G6" s="296"/>
      <c r="H6" s="296"/>
      <c r="I6" s="193"/>
      <c r="J6" s="193"/>
      <c r="K6" s="193"/>
      <c r="L6" s="193"/>
    </row>
    <row r="7" spans="1:17" s="33" customFormat="1" ht="13.5" x14ac:dyDescent="0.3">
      <c r="A7" s="188"/>
      <c r="B7" s="13" t="s">
        <v>237</v>
      </c>
      <c r="C7" s="13">
        <v>1</v>
      </c>
      <c r="D7" s="13">
        <v>2</v>
      </c>
      <c r="E7" s="13">
        <v>3</v>
      </c>
      <c r="F7" s="13">
        <v>4</v>
      </c>
      <c r="G7" s="13">
        <v>5</v>
      </c>
      <c r="H7" s="13">
        <v>6</v>
      </c>
      <c r="I7" s="193"/>
      <c r="J7" s="193"/>
      <c r="K7" s="193"/>
      <c r="L7" s="193"/>
      <c r="M7" s="28"/>
    </row>
    <row r="8" spans="1:17" s="192" customFormat="1" ht="13.5" x14ac:dyDescent="0.3">
      <c r="A8" s="189" t="s">
        <v>281</v>
      </c>
      <c r="B8" s="82">
        <f t="shared" ref="B8:B16" si="0">SUM(C8:L8)</f>
        <v>0</v>
      </c>
      <c r="C8" s="190">
        <f>'Proiecții financiare investiție'!D101</f>
        <v>0</v>
      </c>
      <c r="D8" s="190">
        <f>'Proiecții financiare investiție'!E101</f>
        <v>0</v>
      </c>
      <c r="E8" s="190">
        <f>'Proiecții financiare investiție'!F101</f>
        <v>0</v>
      </c>
      <c r="F8" s="190">
        <f>'Proiecții financiare investiție'!G101</f>
        <v>0</v>
      </c>
      <c r="G8" s="190">
        <f>'Proiecții financiare investiție'!H101</f>
        <v>0</v>
      </c>
      <c r="H8" s="190">
        <f>'Proiecții financiare investiție'!I101</f>
        <v>0</v>
      </c>
      <c r="I8" s="193"/>
      <c r="J8" s="193"/>
      <c r="K8" s="193"/>
      <c r="L8" s="193"/>
      <c r="M8" s="191"/>
      <c r="Q8" s="193"/>
    </row>
    <row r="9" spans="1:17" s="192" customFormat="1" ht="13.5" x14ac:dyDescent="0.3">
      <c r="A9" s="189" t="s">
        <v>175</v>
      </c>
      <c r="B9" s="82">
        <f t="shared" si="0"/>
        <v>0</v>
      </c>
      <c r="C9" s="194"/>
      <c r="D9" s="194"/>
      <c r="E9" s="194"/>
      <c r="F9" s="194"/>
      <c r="G9" s="194"/>
      <c r="H9" s="194">
        <f>G62</f>
        <v>0</v>
      </c>
      <c r="I9" s="193"/>
      <c r="J9" s="193"/>
      <c r="K9" s="193"/>
      <c r="L9" s="193"/>
      <c r="M9" s="191"/>
      <c r="Q9" s="193"/>
    </row>
    <row r="10" spans="1:17" s="198" customFormat="1" ht="13.5" x14ac:dyDescent="0.3">
      <c r="A10" s="195" t="s">
        <v>11</v>
      </c>
      <c r="B10" s="84">
        <f t="shared" si="0"/>
        <v>0</v>
      </c>
      <c r="C10" s="196">
        <f t="shared" ref="C10:H10" si="1">SUM(C8:C9)</f>
        <v>0</v>
      </c>
      <c r="D10" s="196">
        <f t="shared" si="1"/>
        <v>0</v>
      </c>
      <c r="E10" s="196">
        <f t="shared" si="1"/>
        <v>0</v>
      </c>
      <c r="F10" s="196">
        <f t="shared" si="1"/>
        <v>0</v>
      </c>
      <c r="G10" s="196">
        <f t="shared" si="1"/>
        <v>0</v>
      </c>
      <c r="H10" s="196">
        <f t="shared" si="1"/>
        <v>0</v>
      </c>
      <c r="I10" s="193"/>
      <c r="J10" s="193"/>
      <c r="K10" s="193"/>
      <c r="L10" s="193"/>
      <c r="M10" s="197"/>
      <c r="Q10" s="199"/>
    </row>
    <row r="11" spans="1:17" s="192" customFormat="1" ht="13.5" x14ac:dyDescent="0.3">
      <c r="A11" s="189" t="s">
        <v>282</v>
      </c>
      <c r="B11" s="82">
        <f t="shared" si="0"/>
        <v>0</v>
      </c>
      <c r="C11" s="82">
        <f>'Proiecții financiare investiție'!D116-'Proiecții financiare investiție'!D115</f>
        <v>0</v>
      </c>
      <c r="D11" s="82">
        <f>'Proiecții financiare investiție'!E116-'Proiecții financiare investiție'!E115</f>
        <v>0</v>
      </c>
      <c r="E11" s="82">
        <f>'Proiecții financiare investiție'!F116-'Proiecții financiare investiție'!F115</f>
        <v>0</v>
      </c>
      <c r="F11" s="82">
        <f>'Proiecții financiare investiție'!G116-'Proiecții financiare investiție'!G115</f>
        <v>0</v>
      </c>
      <c r="G11" s="82">
        <f>'Proiecții financiare investiție'!H116-'Proiecții financiare investiție'!H115</f>
        <v>0</v>
      </c>
      <c r="H11" s="82">
        <f>'Proiecții financiare investiție'!I116-'Proiecții financiare investiție'!I115</f>
        <v>0</v>
      </c>
      <c r="I11" s="193"/>
      <c r="J11" s="193"/>
      <c r="K11" s="193"/>
      <c r="L11" s="193"/>
      <c r="M11" s="191"/>
      <c r="Q11" s="193"/>
    </row>
    <row r="12" spans="1:17" s="192" customFormat="1" ht="13.5" x14ac:dyDescent="0.3">
      <c r="A12" s="189" t="s">
        <v>55</v>
      </c>
      <c r="B12" s="82">
        <f t="shared" si="0"/>
        <v>0</v>
      </c>
      <c r="C12" s="82">
        <f>'Proiecții financiare investiție'!D140</f>
        <v>0</v>
      </c>
      <c r="D12" s="82">
        <f>'Proiecții financiare investiție'!E140</f>
        <v>0</v>
      </c>
      <c r="E12" s="82">
        <f>'Proiecții financiare investiție'!F140</f>
        <v>0</v>
      </c>
      <c r="F12" s="82">
        <f>'Proiecții financiare investiție'!G140</f>
        <v>0</v>
      </c>
      <c r="G12" s="82">
        <f>'Proiecții financiare investiție'!H140</f>
        <v>0</v>
      </c>
      <c r="H12" s="82">
        <f>'Proiecții financiare investiție'!I140</f>
        <v>0</v>
      </c>
      <c r="I12" s="193"/>
      <c r="J12" s="193"/>
      <c r="K12" s="193"/>
      <c r="L12" s="193"/>
      <c r="M12" s="191"/>
      <c r="Q12" s="193"/>
    </row>
    <row r="13" spans="1:17" s="192" customFormat="1" ht="13.5" x14ac:dyDescent="0.3">
      <c r="A13" s="189" t="s">
        <v>291</v>
      </c>
      <c r="B13" s="82">
        <f t="shared" si="0"/>
        <v>0</v>
      </c>
      <c r="C13" s="82">
        <f>IF($B$4="NU",-'Planul investitional'!E54+'Proiecții financiare investiție'!D118-'Proiecții financiare investiție'!D119,0)</f>
        <v>0</v>
      </c>
      <c r="D13" s="82">
        <f>IF($B$4="NU",-'Planul investitional'!F54+'Proiecții financiare investiție'!E118-'Proiecții financiare investiție'!E119,0)</f>
        <v>0</v>
      </c>
      <c r="E13" s="82">
        <f>IF($B$4="NU",-'Planul investitional'!G54+'Proiecții financiare investiție'!F118-'Proiecții financiare investiție'!F119,0)</f>
        <v>0</v>
      </c>
      <c r="F13" s="82">
        <f>IF($B$4="NU",-'Planul investitional'!H54+'Proiecții financiare investiție'!G118-'Proiecții financiare investiție'!G119,0)</f>
        <v>0</v>
      </c>
      <c r="G13" s="82">
        <f>IF($B$4="NU",-'Planul investitional'!I54+'Proiecții financiare investiție'!H118-'Proiecții financiare investiție'!H119,0)</f>
        <v>0</v>
      </c>
      <c r="H13" s="82">
        <f>IF($B$4="NU",-'Planul investitional'!J54+'Proiecții financiare investiție'!I118-'Proiecții financiare investiție'!I119,0)</f>
        <v>0</v>
      </c>
      <c r="I13" s="193"/>
      <c r="J13" s="193"/>
      <c r="K13" s="193"/>
      <c r="L13" s="193"/>
      <c r="M13" s="191"/>
      <c r="Q13" s="193"/>
    </row>
    <row r="14" spans="1:17" s="198" customFormat="1" ht="13.5" x14ac:dyDescent="0.3">
      <c r="A14" s="195" t="s">
        <v>12</v>
      </c>
      <c r="B14" s="84">
        <f t="shared" si="0"/>
        <v>0</v>
      </c>
      <c r="C14" s="84">
        <f>SUM(C11:C13)</f>
        <v>0</v>
      </c>
      <c r="D14" s="84">
        <f t="shared" ref="D14:H14" si="2">SUM(D11:D13)</f>
        <v>0</v>
      </c>
      <c r="E14" s="84">
        <f t="shared" si="2"/>
        <v>0</v>
      </c>
      <c r="F14" s="84">
        <f t="shared" si="2"/>
        <v>0</v>
      </c>
      <c r="G14" s="84">
        <f t="shared" si="2"/>
        <v>0</v>
      </c>
      <c r="H14" s="84">
        <f t="shared" si="2"/>
        <v>0</v>
      </c>
      <c r="I14" s="193"/>
      <c r="J14" s="193"/>
      <c r="K14" s="193"/>
      <c r="L14" s="193"/>
      <c r="M14" s="197"/>
      <c r="Q14" s="199"/>
    </row>
    <row r="15" spans="1:17" s="198" customFormat="1" ht="13.5" x14ac:dyDescent="0.3">
      <c r="A15" s="195" t="s">
        <v>13</v>
      </c>
      <c r="B15" s="84">
        <f t="shared" si="0"/>
        <v>0</v>
      </c>
      <c r="C15" s="84">
        <f>C10-C14</f>
        <v>0</v>
      </c>
      <c r="D15" s="84">
        <f t="shared" ref="D15:H15" si="3">D10-D14</f>
        <v>0</v>
      </c>
      <c r="E15" s="84">
        <f t="shared" si="3"/>
        <v>0</v>
      </c>
      <c r="F15" s="84">
        <f t="shared" si="3"/>
        <v>0</v>
      </c>
      <c r="G15" s="84">
        <f t="shared" si="3"/>
        <v>0</v>
      </c>
      <c r="H15" s="84">
        <f t="shared" si="3"/>
        <v>0</v>
      </c>
      <c r="I15" s="193"/>
      <c r="J15" s="193"/>
      <c r="K15" s="193"/>
      <c r="L15" s="193"/>
      <c r="M15" s="197"/>
      <c r="Q15" s="199"/>
    </row>
    <row r="16" spans="1:17" s="201" customFormat="1" ht="13.5" x14ac:dyDescent="0.3">
      <c r="A16" s="195" t="s">
        <v>14</v>
      </c>
      <c r="B16" s="84">
        <f t="shared" si="0"/>
        <v>0</v>
      </c>
      <c r="C16" s="84">
        <f>C15*POWER(1+$B$6,-C7)</f>
        <v>0</v>
      </c>
      <c r="D16" s="84">
        <f t="shared" ref="D16:H16" si="4">D15*POWER(1+$B$6,-D7)</f>
        <v>0</v>
      </c>
      <c r="E16" s="84">
        <f t="shared" si="4"/>
        <v>0</v>
      </c>
      <c r="F16" s="84">
        <f t="shared" si="4"/>
        <v>0</v>
      </c>
      <c r="G16" s="84">
        <f>G15*POWER(1+$B$6,-G7)</f>
        <v>0</v>
      </c>
      <c r="H16" s="84">
        <f t="shared" si="4"/>
        <v>0</v>
      </c>
      <c r="I16" s="193"/>
      <c r="J16" s="193"/>
      <c r="K16" s="193"/>
      <c r="L16" s="193"/>
      <c r="M16" s="200"/>
      <c r="Q16" s="202"/>
    </row>
    <row r="17" spans="1:17" s="198" customFormat="1" ht="13.5" x14ac:dyDescent="0.3">
      <c r="A17" s="195" t="s">
        <v>141</v>
      </c>
      <c r="B17" s="84">
        <f>SUM(C17:F17)</f>
        <v>0</v>
      </c>
      <c r="C17" s="84">
        <f>IF($B$4="NU",(C12-'Planul investitional'!E53)*POWER(1+$B$6,-C7),C12*POWER(1+$B$6,-C7))</f>
        <v>0</v>
      </c>
      <c r="D17" s="84">
        <f>IF($B$4="NU",(D12-'Planul investitional'!F53)*POWER(1+$B$6,-D7),D12*POWER(1+$B$6,-D7))</f>
        <v>0</v>
      </c>
      <c r="E17" s="84">
        <f>IF($B$4="NU",(E12-'Planul investitional'!G53)*POWER(1+$B$6,-E7),E12*POWER(1+$B$6,-E7))</f>
        <v>0</v>
      </c>
      <c r="F17" s="84">
        <f>IF($B$4="NU",(F12-'Planul investitional'!H53)*POWER(1+$B$6,-F7),F12*POWER(1+$B$6,-F7))</f>
        <v>0</v>
      </c>
      <c r="G17" s="84">
        <f>IF($B$4="NU",(G12-'Planul investitional'!I53)*POWER(1+$B$6,-G7),G12*POWER(1+$B$6,-G7))</f>
        <v>0</v>
      </c>
      <c r="H17" s="84">
        <f>IF($B$4="NU",(H12-'Planul investitional'!J53)*POWER(1+$B$6,-H7),H12*POWER(1+$B$6,-H7))</f>
        <v>0</v>
      </c>
      <c r="I17" s="193"/>
      <c r="J17" s="193"/>
      <c r="K17" s="193"/>
      <c r="L17" s="193"/>
      <c r="M17" s="197"/>
      <c r="Q17" s="199"/>
    </row>
    <row r="18" spans="1:17" s="206" customFormat="1" ht="24" x14ac:dyDescent="0.3">
      <c r="A18" s="203" t="s">
        <v>53</v>
      </c>
      <c r="B18" s="121">
        <f>SUM(C16:H16)</f>
        <v>0</v>
      </c>
      <c r="C18" s="204"/>
      <c r="D18" s="352"/>
      <c r="E18" s="205"/>
      <c r="F18" s="205"/>
      <c r="G18" s="205"/>
      <c r="H18" s="205"/>
      <c r="I18" s="205"/>
      <c r="J18" s="205"/>
      <c r="K18" s="205"/>
      <c r="L18" s="205"/>
      <c r="M18" s="197"/>
      <c r="Q18" s="207"/>
    </row>
    <row r="19" spans="1:17" s="206" customFormat="1" ht="24" x14ac:dyDescent="0.3">
      <c r="A19" s="195" t="s">
        <v>54</v>
      </c>
      <c r="B19" s="208" t="str">
        <f>IFERROR(IRR(C15:H15),"")</f>
        <v/>
      </c>
      <c r="C19" s="86"/>
      <c r="D19" s="352"/>
      <c r="E19" s="205"/>
      <c r="F19" s="205"/>
      <c r="G19" s="205"/>
      <c r="H19" s="205"/>
      <c r="I19" s="205"/>
      <c r="J19" s="205"/>
      <c r="K19" s="205"/>
      <c r="L19" s="205"/>
      <c r="M19" s="197"/>
      <c r="Q19" s="207"/>
    </row>
    <row r="20" spans="1:17" x14ac:dyDescent="0.3">
      <c r="A20" s="209"/>
      <c r="B20" s="210"/>
      <c r="C20" s="210"/>
      <c r="D20" s="210"/>
      <c r="E20" s="210"/>
      <c r="F20" s="185"/>
    </row>
    <row r="22" spans="1:17" s="52" customFormat="1" ht="64.5" customHeight="1" x14ac:dyDescent="0.3">
      <c r="A22" s="298" t="s">
        <v>274</v>
      </c>
      <c r="B22" s="298"/>
      <c r="C22" s="298"/>
      <c r="D22" s="298"/>
      <c r="E22" s="298"/>
      <c r="F22" s="298"/>
      <c r="G22" s="298"/>
      <c r="H22" s="298"/>
      <c r="I22" s="298"/>
      <c r="J22" s="298"/>
      <c r="K22" s="298"/>
      <c r="L22" s="298"/>
      <c r="M22" s="27"/>
    </row>
    <row r="23" spans="1:17" s="52" customFormat="1" x14ac:dyDescent="0.3">
      <c r="A23" s="53"/>
      <c r="B23" s="54"/>
      <c r="C23" s="54"/>
      <c r="D23" s="54"/>
      <c r="E23" s="54"/>
      <c r="F23" s="54"/>
      <c r="G23" s="54"/>
      <c r="H23" s="54"/>
      <c r="I23" s="54"/>
      <c r="J23" s="54"/>
      <c r="K23" s="55"/>
      <c r="L23" s="55"/>
      <c r="M23" s="27"/>
    </row>
    <row r="24" spans="1:17" s="52" customFormat="1" ht="36" x14ac:dyDescent="0.3">
      <c r="A24" s="237" t="s">
        <v>285</v>
      </c>
      <c r="B24" s="130" t="s">
        <v>196</v>
      </c>
      <c r="C24" s="130" t="s">
        <v>197</v>
      </c>
      <c r="D24" s="130" t="s">
        <v>198</v>
      </c>
      <c r="E24" s="130" t="s">
        <v>199</v>
      </c>
      <c r="G24" s="54"/>
      <c r="H24" s="54"/>
      <c r="I24" s="54"/>
      <c r="J24" s="54"/>
      <c r="K24" s="55"/>
      <c r="L24" s="55"/>
      <c r="M24" s="27"/>
    </row>
    <row r="25" spans="1:17" s="52" customFormat="1" x14ac:dyDescent="0.3">
      <c r="A25" s="112" t="s">
        <v>290</v>
      </c>
      <c r="B25" s="106">
        <v>0</v>
      </c>
      <c r="C25" s="107" t="e">
        <f>B25/$B$56</f>
        <v>#DIV/0!</v>
      </c>
      <c r="D25" s="106">
        <v>0</v>
      </c>
      <c r="E25" s="108" t="e">
        <f t="shared" ref="E25:E55" si="5">ROUND(C25*D25,0)</f>
        <v>#DIV/0!</v>
      </c>
      <c r="G25" s="54"/>
      <c r="H25" s="54"/>
      <c r="I25" s="54"/>
      <c r="J25" s="54"/>
      <c r="K25" s="55"/>
      <c r="L25" s="55"/>
      <c r="M25" s="27"/>
    </row>
    <row r="26" spans="1:17" s="52" customFormat="1" x14ac:dyDescent="0.3">
      <c r="A26" s="112" t="s">
        <v>290</v>
      </c>
      <c r="B26" s="106">
        <v>0</v>
      </c>
      <c r="C26" s="107" t="e">
        <f>B26/$B$56</f>
        <v>#DIV/0!</v>
      </c>
      <c r="D26" s="106">
        <v>0</v>
      </c>
      <c r="E26" s="108" t="e">
        <f t="shared" si="5"/>
        <v>#DIV/0!</v>
      </c>
      <c r="G26" s="54"/>
      <c r="H26" s="54"/>
      <c r="I26" s="54"/>
      <c r="J26" s="54"/>
      <c r="K26" s="55"/>
      <c r="L26" s="55"/>
      <c r="M26" s="27"/>
    </row>
    <row r="27" spans="1:17" s="52" customFormat="1" x14ac:dyDescent="0.3">
      <c r="A27" s="112" t="s">
        <v>290</v>
      </c>
      <c r="B27" s="106">
        <v>0</v>
      </c>
      <c r="C27" s="107" t="e">
        <f>B27/$B$56</f>
        <v>#DIV/0!</v>
      </c>
      <c r="D27" s="106">
        <v>0</v>
      </c>
      <c r="E27" s="108" t="e">
        <f t="shared" si="5"/>
        <v>#DIV/0!</v>
      </c>
      <c r="G27" s="54"/>
      <c r="H27" s="54"/>
      <c r="I27" s="54"/>
      <c r="J27" s="54"/>
      <c r="K27" s="55"/>
      <c r="L27" s="55"/>
      <c r="M27" s="27"/>
    </row>
    <row r="28" spans="1:17" s="52" customFormat="1" x14ac:dyDescent="0.3">
      <c r="A28" s="112" t="s">
        <v>290</v>
      </c>
      <c r="B28" s="106">
        <v>0</v>
      </c>
      <c r="C28" s="107" t="e">
        <f t="shared" ref="C28:C55" si="6">B28/$B$56</f>
        <v>#DIV/0!</v>
      </c>
      <c r="D28" s="106">
        <v>0</v>
      </c>
      <c r="E28" s="108" t="e">
        <f t="shared" si="5"/>
        <v>#DIV/0!</v>
      </c>
      <c r="G28" s="54"/>
      <c r="H28" s="54"/>
      <c r="I28" s="54"/>
      <c r="J28" s="54"/>
      <c r="K28" s="55"/>
      <c r="L28" s="55"/>
      <c r="M28" s="27"/>
    </row>
    <row r="29" spans="1:17" s="52" customFormat="1" x14ac:dyDescent="0.3">
      <c r="A29" s="112" t="s">
        <v>290</v>
      </c>
      <c r="B29" s="106">
        <v>0</v>
      </c>
      <c r="C29" s="107" t="e">
        <f t="shared" si="6"/>
        <v>#DIV/0!</v>
      </c>
      <c r="D29" s="106">
        <v>0</v>
      </c>
      <c r="E29" s="108" t="e">
        <f t="shared" si="5"/>
        <v>#DIV/0!</v>
      </c>
      <c r="G29" s="54"/>
      <c r="H29" s="54"/>
      <c r="I29" s="54"/>
      <c r="J29" s="54"/>
      <c r="K29" s="55"/>
      <c r="L29" s="55"/>
      <c r="M29" s="27"/>
    </row>
    <row r="30" spans="1:17" s="52" customFormat="1" x14ac:dyDescent="0.3">
      <c r="A30" s="112" t="s">
        <v>290</v>
      </c>
      <c r="B30" s="106">
        <v>0</v>
      </c>
      <c r="C30" s="107" t="e">
        <f t="shared" si="6"/>
        <v>#DIV/0!</v>
      </c>
      <c r="D30" s="106">
        <v>0</v>
      </c>
      <c r="E30" s="108" t="e">
        <f t="shared" si="5"/>
        <v>#DIV/0!</v>
      </c>
      <c r="G30" s="54"/>
      <c r="H30" s="54"/>
      <c r="I30" s="54"/>
      <c r="J30" s="54"/>
      <c r="K30" s="55"/>
      <c r="L30" s="55"/>
      <c r="M30" s="27"/>
    </row>
    <row r="31" spans="1:17" s="52" customFormat="1" x14ac:dyDescent="0.3">
      <c r="A31" s="112" t="s">
        <v>290</v>
      </c>
      <c r="B31" s="106">
        <v>0</v>
      </c>
      <c r="C31" s="107" t="e">
        <f t="shared" si="6"/>
        <v>#DIV/0!</v>
      </c>
      <c r="D31" s="106">
        <v>0</v>
      </c>
      <c r="E31" s="108" t="e">
        <f t="shared" si="5"/>
        <v>#DIV/0!</v>
      </c>
      <c r="G31" s="54"/>
      <c r="H31" s="54"/>
      <c r="I31" s="54"/>
      <c r="J31" s="54"/>
      <c r="K31" s="55"/>
      <c r="L31" s="55"/>
      <c r="M31" s="27"/>
    </row>
    <row r="32" spans="1:17" s="52" customFormat="1" x14ac:dyDescent="0.3">
      <c r="A32" s="112" t="s">
        <v>290</v>
      </c>
      <c r="B32" s="106">
        <v>0</v>
      </c>
      <c r="C32" s="107" t="e">
        <f t="shared" si="6"/>
        <v>#DIV/0!</v>
      </c>
      <c r="D32" s="106">
        <v>0</v>
      </c>
      <c r="E32" s="108" t="e">
        <f t="shared" si="5"/>
        <v>#DIV/0!</v>
      </c>
      <c r="G32" s="54"/>
      <c r="H32" s="54"/>
      <c r="I32" s="54"/>
      <c r="J32" s="54"/>
      <c r="K32" s="55"/>
      <c r="L32" s="55"/>
      <c r="M32" s="27"/>
    </row>
    <row r="33" spans="1:13" s="52" customFormat="1" x14ac:dyDescent="0.3">
      <c r="A33" s="112" t="s">
        <v>290</v>
      </c>
      <c r="B33" s="106">
        <v>0</v>
      </c>
      <c r="C33" s="107" t="e">
        <f t="shared" si="6"/>
        <v>#DIV/0!</v>
      </c>
      <c r="D33" s="106">
        <v>0</v>
      </c>
      <c r="E33" s="108" t="e">
        <f t="shared" si="5"/>
        <v>#DIV/0!</v>
      </c>
      <c r="G33" s="54"/>
      <c r="H33" s="54"/>
      <c r="I33" s="54"/>
      <c r="J33" s="54"/>
      <c r="K33" s="55"/>
      <c r="L33" s="55"/>
      <c r="M33" s="27"/>
    </row>
    <row r="34" spans="1:13" s="52" customFormat="1" x14ac:dyDescent="0.3">
      <c r="A34" s="112" t="s">
        <v>290</v>
      </c>
      <c r="B34" s="106">
        <v>0</v>
      </c>
      <c r="C34" s="107" t="e">
        <f t="shared" si="6"/>
        <v>#DIV/0!</v>
      </c>
      <c r="D34" s="106">
        <v>0</v>
      </c>
      <c r="E34" s="108" t="e">
        <f t="shared" si="5"/>
        <v>#DIV/0!</v>
      </c>
      <c r="G34" s="54"/>
      <c r="H34" s="54"/>
      <c r="I34" s="54"/>
      <c r="J34" s="54"/>
      <c r="K34" s="55"/>
      <c r="L34" s="55"/>
      <c r="M34" s="27"/>
    </row>
    <row r="35" spans="1:13" s="52" customFormat="1" x14ac:dyDescent="0.3">
      <c r="A35" s="112" t="s">
        <v>290</v>
      </c>
      <c r="B35" s="106">
        <v>0</v>
      </c>
      <c r="C35" s="107" t="e">
        <f t="shared" si="6"/>
        <v>#DIV/0!</v>
      </c>
      <c r="D35" s="106">
        <v>0</v>
      </c>
      <c r="E35" s="108" t="e">
        <f t="shared" si="5"/>
        <v>#DIV/0!</v>
      </c>
      <c r="G35" s="54"/>
      <c r="H35" s="54"/>
      <c r="I35" s="54"/>
      <c r="J35" s="54"/>
      <c r="K35" s="55"/>
      <c r="L35" s="55"/>
      <c r="M35" s="27"/>
    </row>
    <row r="36" spans="1:13" s="52" customFormat="1" x14ac:dyDescent="0.3">
      <c r="A36" s="112" t="s">
        <v>290</v>
      </c>
      <c r="B36" s="106">
        <v>0</v>
      </c>
      <c r="C36" s="107" t="e">
        <f t="shared" si="6"/>
        <v>#DIV/0!</v>
      </c>
      <c r="D36" s="106">
        <v>0</v>
      </c>
      <c r="E36" s="108" t="e">
        <f t="shared" si="5"/>
        <v>#DIV/0!</v>
      </c>
      <c r="G36" s="54"/>
      <c r="H36" s="54"/>
      <c r="I36" s="54"/>
      <c r="J36" s="54"/>
      <c r="K36" s="55"/>
      <c r="L36" s="55"/>
      <c r="M36" s="27"/>
    </row>
    <row r="37" spans="1:13" s="52" customFormat="1" x14ac:dyDescent="0.3">
      <c r="A37" s="112" t="s">
        <v>290</v>
      </c>
      <c r="B37" s="106">
        <v>0</v>
      </c>
      <c r="C37" s="107" t="e">
        <f t="shared" si="6"/>
        <v>#DIV/0!</v>
      </c>
      <c r="D37" s="106">
        <v>0</v>
      </c>
      <c r="E37" s="108" t="e">
        <f t="shared" si="5"/>
        <v>#DIV/0!</v>
      </c>
      <c r="G37" s="54"/>
      <c r="H37" s="54"/>
      <c r="I37" s="54"/>
      <c r="J37" s="54"/>
      <c r="K37" s="55"/>
      <c r="L37" s="55"/>
      <c r="M37" s="27"/>
    </row>
    <row r="38" spans="1:13" s="52" customFormat="1" x14ac:dyDescent="0.3">
      <c r="A38" s="112" t="s">
        <v>290</v>
      </c>
      <c r="B38" s="106">
        <v>0</v>
      </c>
      <c r="C38" s="107" t="e">
        <f t="shared" si="6"/>
        <v>#DIV/0!</v>
      </c>
      <c r="D38" s="106">
        <v>0</v>
      </c>
      <c r="E38" s="108" t="e">
        <f t="shared" si="5"/>
        <v>#DIV/0!</v>
      </c>
      <c r="G38" s="54"/>
      <c r="H38" s="54"/>
      <c r="I38" s="54"/>
      <c r="J38" s="54"/>
      <c r="K38" s="55"/>
      <c r="L38" s="55"/>
      <c r="M38" s="27"/>
    </row>
    <row r="39" spans="1:13" s="52" customFormat="1" x14ac:dyDescent="0.3">
      <c r="A39" s="112" t="s">
        <v>290</v>
      </c>
      <c r="B39" s="106">
        <v>0</v>
      </c>
      <c r="C39" s="107" t="e">
        <f t="shared" si="6"/>
        <v>#DIV/0!</v>
      </c>
      <c r="D39" s="106">
        <v>0</v>
      </c>
      <c r="E39" s="108" t="e">
        <f t="shared" si="5"/>
        <v>#DIV/0!</v>
      </c>
      <c r="G39" s="54"/>
      <c r="H39" s="54"/>
      <c r="I39" s="54"/>
      <c r="J39" s="54"/>
      <c r="K39" s="55"/>
      <c r="L39" s="55"/>
      <c r="M39" s="27"/>
    </row>
    <row r="40" spans="1:13" s="52" customFormat="1" x14ac:dyDescent="0.3">
      <c r="A40" s="112" t="s">
        <v>290</v>
      </c>
      <c r="B40" s="106">
        <v>0</v>
      </c>
      <c r="C40" s="107" t="e">
        <f t="shared" si="6"/>
        <v>#DIV/0!</v>
      </c>
      <c r="D40" s="106">
        <v>0</v>
      </c>
      <c r="E40" s="108" t="e">
        <f t="shared" si="5"/>
        <v>#DIV/0!</v>
      </c>
      <c r="G40" s="54"/>
      <c r="H40" s="54"/>
      <c r="I40" s="54"/>
      <c r="J40" s="54"/>
      <c r="K40" s="55"/>
      <c r="L40" s="55"/>
      <c r="M40" s="27"/>
    </row>
    <row r="41" spans="1:13" s="52" customFormat="1" x14ac:dyDescent="0.3">
      <c r="A41" s="112" t="s">
        <v>290</v>
      </c>
      <c r="B41" s="106">
        <v>0</v>
      </c>
      <c r="C41" s="107" t="e">
        <f t="shared" si="6"/>
        <v>#DIV/0!</v>
      </c>
      <c r="D41" s="106">
        <v>0</v>
      </c>
      <c r="E41" s="108" t="e">
        <f t="shared" si="5"/>
        <v>#DIV/0!</v>
      </c>
      <c r="G41" s="54"/>
      <c r="H41" s="54"/>
      <c r="I41" s="54"/>
      <c r="J41" s="54"/>
      <c r="K41" s="55"/>
      <c r="L41" s="55"/>
      <c r="M41" s="27"/>
    </row>
    <row r="42" spans="1:13" s="52" customFormat="1" x14ac:dyDescent="0.3">
      <c r="A42" s="112" t="s">
        <v>290</v>
      </c>
      <c r="B42" s="106">
        <v>0</v>
      </c>
      <c r="C42" s="107" t="e">
        <f t="shared" si="6"/>
        <v>#DIV/0!</v>
      </c>
      <c r="D42" s="106">
        <v>0</v>
      </c>
      <c r="E42" s="108" t="e">
        <f t="shared" si="5"/>
        <v>#DIV/0!</v>
      </c>
      <c r="G42" s="54"/>
      <c r="H42" s="54"/>
      <c r="I42" s="54"/>
      <c r="J42" s="54"/>
      <c r="K42" s="55"/>
      <c r="L42" s="55"/>
      <c r="M42" s="27"/>
    </row>
    <row r="43" spans="1:13" s="52" customFormat="1" x14ac:dyDescent="0.3">
      <c r="A43" s="112" t="s">
        <v>290</v>
      </c>
      <c r="B43" s="106">
        <v>0</v>
      </c>
      <c r="C43" s="107" t="e">
        <f t="shared" si="6"/>
        <v>#DIV/0!</v>
      </c>
      <c r="D43" s="106">
        <v>0</v>
      </c>
      <c r="E43" s="108" t="e">
        <f t="shared" si="5"/>
        <v>#DIV/0!</v>
      </c>
      <c r="G43" s="54"/>
      <c r="H43" s="54"/>
      <c r="I43" s="54"/>
      <c r="J43" s="54"/>
      <c r="K43" s="55"/>
      <c r="L43" s="55"/>
      <c r="M43" s="27"/>
    </row>
    <row r="44" spans="1:13" s="52" customFormat="1" x14ac:dyDescent="0.3">
      <c r="A44" s="112" t="s">
        <v>290</v>
      </c>
      <c r="B44" s="106">
        <v>0</v>
      </c>
      <c r="C44" s="107" t="e">
        <f t="shared" si="6"/>
        <v>#DIV/0!</v>
      </c>
      <c r="D44" s="106">
        <v>0</v>
      </c>
      <c r="E44" s="108" t="e">
        <f t="shared" si="5"/>
        <v>#DIV/0!</v>
      </c>
      <c r="G44" s="54"/>
      <c r="H44" s="54"/>
      <c r="I44" s="54"/>
      <c r="J44" s="54"/>
      <c r="K44" s="55"/>
      <c r="L44" s="55"/>
      <c r="M44" s="27"/>
    </row>
    <row r="45" spans="1:13" s="52" customFormat="1" x14ac:dyDescent="0.3">
      <c r="A45" s="112" t="s">
        <v>290</v>
      </c>
      <c r="B45" s="106">
        <v>0</v>
      </c>
      <c r="C45" s="107" t="e">
        <f t="shared" si="6"/>
        <v>#DIV/0!</v>
      </c>
      <c r="D45" s="106">
        <v>0</v>
      </c>
      <c r="E45" s="108" t="e">
        <f t="shared" si="5"/>
        <v>#DIV/0!</v>
      </c>
      <c r="G45" s="54"/>
      <c r="H45" s="54"/>
      <c r="I45" s="54"/>
      <c r="J45" s="54"/>
      <c r="K45" s="55"/>
      <c r="L45" s="55"/>
      <c r="M45" s="27"/>
    </row>
    <row r="46" spans="1:13" s="52" customFormat="1" x14ac:dyDescent="0.3">
      <c r="A46" s="112" t="s">
        <v>290</v>
      </c>
      <c r="B46" s="106">
        <v>0</v>
      </c>
      <c r="C46" s="107" t="e">
        <f t="shared" si="6"/>
        <v>#DIV/0!</v>
      </c>
      <c r="D46" s="106">
        <v>0</v>
      </c>
      <c r="E46" s="108" t="e">
        <f t="shared" si="5"/>
        <v>#DIV/0!</v>
      </c>
      <c r="G46" s="54"/>
      <c r="H46" s="54"/>
      <c r="I46" s="54"/>
      <c r="J46" s="54"/>
      <c r="K46" s="55"/>
      <c r="L46" s="55"/>
      <c r="M46" s="27"/>
    </row>
    <row r="47" spans="1:13" s="52" customFormat="1" x14ac:dyDescent="0.3">
      <c r="A47" s="112" t="s">
        <v>290</v>
      </c>
      <c r="B47" s="106">
        <v>0</v>
      </c>
      <c r="C47" s="107" t="e">
        <f t="shared" si="6"/>
        <v>#DIV/0!</v>
      </c>
      <c r="D47" s="106">
        <v>0</v>
      </c>
      <c r="E47" s="108" t="e">
        <f t="shared" si="5"/>
        <v>#DIV/0!</v>
      </c>
      <c r="G47" s="54"/>
      <c r="H47" s="54"/>
      <c r="I47" s="54"/>
      <c r="J47" s="54"/>
      <c r="K47" s="55"/>
      <c r="L47" s="55"/>
      <c r="M47" s="27"/>
    </row>
    <row r="48" spans="1:13" s="52" customFormat="1" x14ac:dyDescent="0.3">
      <c r="A48" s="112" t="s">
        <v>290</v>
      </c>
      <c r="B48" s="106">
        <v>0</v>
      </c>
      <c r="C48" s="107" t="e">
        <f t="shared" si="6"/>
        <v>#DIV/0!</v>
      </c>
      <c r="D48" s="106">
        <v>0</v>
      </c>
      <c r="E48" s="108" t="e">
        <f t="shared" si="5"/>
        <v>#DIV/0!</v>
      </c>
      <c r="G48" s="54"/>
      <c r="H48" s="54"/>
      <c r="I48" s="54"/>
      <c r="J48" s="54"/>
      <c r="K48" s="55"/>
      <c r="L48" s="55"/>
      <c r="M48" s="27"/>
    </row>
    <row r="49" spans="1:14" s="52" customFormat="1" x14ac:dyDescent="0.3">
      <c r="A49" s="112" t="s">
        <v>290</v>
      </c>
      <c r="B49" s="106">
        <v>0</v>
      </c>
      <c r="C49" s="107" t="e">
        <f t="shared" si="6"/>
        <v>#DIV/0!</v>
      </c>
      <c r="D49" s="106">
        <v>0</v>
      </c>
      <c r="E49" s="108" t="e">
        <f t="shared" si="5"/>
        <v>#DIV/0!</v>
      </c>
      <c r="G49" s="54"/>
      <c r="H49" s="54"/>
      <c r="I49" s="54"/>
      <c r="J49" s="54"/>
      <c r="K49" s="55"/>
      <c r="L49" s="55"/>
      <c r="M49" s="27"/>
    </row>
    <row r="50" spans="1:14" s="52" customFormat="1" x14ac:dyDescent="0.3">
      <c r="A50" s="112" t="s">
        <v>290</v>
      </c>
      <c r="B50" s="106">
        <v>0</v>
      </c>
      <c r="C50" s="107" t="e">
        <f t="shared" si="6"/>
        <v>#DIV/0!</v>
      </c>
      <c r="D50" s="106">
        <v>0</v>
      </c>
      <c r="E50" s="108" t="e">
        <f t="shared" si="5"/>
        <v>#DIV/0!</v>
      </c>
      <c r="G50" s="54"/>
      <c r="H50" s="54"/>
      <c r="I50" s="54"/>
      <c r="J50" s="54"/>
      <c r="K50" s="55"/>
      <c r="L50" s="55"/>
      <c r="M50" s="27"/>
    </row>
    <row r="51" spans="1:14" s="52" customFormat="1" x14ac:dyDescent="0.3">
      <c r="A51" s="112" t="s">
        <v>290</v>
      </c>
      <c r="B51" s="106">
        <v>0</v>
      </c>
      <c r="C51" s="107" t="e">
        <f t="shared" si="6"/>
        <v>#DIV/0!</v>
      </c>
      <c r="D51" s="106">
        <v>0</v>
      </c>
      <c r="E51" s="108" t="e">
        <f t="shared" si="5"/>
        <v>#DIV/0!</v>
      </c>
      <c r="G51" s="54"/>
      <c r="H51" s="54"/>
      <c r="I51" s="54"/>
      <c r="J51" s="54"/>
      <c r="K51" s="55"/>
      <c r="L51" s="55"/>
      <c r="M51" s="27"/>
    </row>
    <row r="52" spans="1:14" s="52" customFormat="1" x14ac:dyDescent="0.3">
      <c r="A52" s="112" t="s">
        <v>290</v>
      </c>
      <c r="B52" s="106">
        <v>0</v>
      </c>
      <c r="C52" s="107" t="e">
        <f t="shared" si="6"/>
        <v>#DIV/0!</v>
      </c>
      <c r="D52" s="106">
        <v>0</v>
      </c>
      <c r="E52" s="108" t="e">
        <f t="shared" si="5"/>
        <v>#DIV/0!</v>
      </c>
      <c r="G52" s="54"/>
      <c r="H52" s="54"/>
      <c r="I52" s="54"/>
      <c r="J52" s="54"/>
      <c r="K52" s="55"/>
      <c r="L52" s="55"/>
      <c r="M52" s="27"/>
    </row>
    <row r="53" spans="1:14" s="52" customFormat="1" x14ac:dyDescent="0.3">
      <c r="A53" s="112" t="s">
        <v>290</v>
      </c>
      <c r="B53" s="106">
        <v>0</v>
      </c>
      <c r="C53" s="107" t="e">
        <f t="shared" si="6"/>
        <v>#DIV/0!</v>
      </c>
      <c r="D53" s="106">
        <v>0</v>
      </c>
      <c r="E53" s="108" t="e">
        <f t="shared" si="5"/>
        <v>#DIV/0!</v>
      </c>
      <c r="G53" s="54"/>
      <c r="H53" s="54"/>
      <c r="I53" s="54"/>
      <c r="J53" s="54"/>
      <c r="K53" s="55"/>
      <c r="L53" s="55"/>
      <c r="M53" s="27"/>
    </row>
    <row r="54" spans="1:14" s="52" customFormat="1" x14ac:dyDescent="0.3">
      <c r="A54" s="112" t="s">
        <v>290</v>
      </c>
      <c r="B54" s="106">
        <v>0</v>
      </c>
      <c r="C54" s="107" t="e">
        <f t="shared" si="6"/>
        <v>#DIV/0!</v>
      </c>
      <c r="D54" s="106">
        <v>0</v>
      </c>
      <c r="E54" s="108" t="e">
        <f t="shared" si="5"/>
        <v>#DIV/0!</v>
      </c>
      <c r="G54" s="54"/>
      <c r="H54" s="54"/>
      <c r="I54" s="54"/>
      <c r="J54" s="54"/>
      <c r="K54" s="55"/>
      <c r="L54" s="55"/>
      <c r="M54" s="27"/>
    </row>
    <row r="55" spans="1:14" s="52" customFormat="1" x14ac:dyDescent="0.3">
      <c r="A55" s="112" t="s">
        <v>290</v>
      </c>
      <c r="B55" s="106">
        <v>0</v>
      </c>
      <c r="C55" s="107" t="e">
        <f t="shared" si="6"/>
        <v>#DIV/0!</v>
      </c>
      <c r="D55" s="106">
        <v>0</v>
      </c>
      <c r="E55" s="108" t="e">
        <f t="shared" si="5"/>
        <v>#DIV/0!</v>
      </c>
      <c r="G55" s="54"/>
      <c r="H55" s="54"/>
      <c r="I55" s="54"/>
      <c r="J55" s="54"/>
      <c r="K55" s="55"/>
      <c r="L55" s="55"/>
      <c r="M55" s="27"/>
    </row>
    <row r="56" spans="1:14" s="52" customFormat="1" x14ac:dyDescent="0.3">
      <c r="A56" s="109" t="s">
        <v>10</v>
      </c>
      <c r="B56" s="110">
        <f>SUM(B25:B55)</f>
        <v>0</v>
      </c>
      <c r="C56" s="111" t="e">
        <f>SUM(C25:C55)</f>
        <v>#DIV/0!</v>
      </c>
      <c r="D56" s="110"/>
      <c r="E56" s="110" t="e">
        <f>SUM(E25:E55)</f>
        <v>#DIV/0!</v>
      </c>
      <c r="G56" s="56"/>
      <c r="H56" s="56"/>
      <c r="I56" s="56"/>
      <c r="J56" s="56"/>
      <c r="K56" s="51"/>
      <c r="L56" s="51"/>
      <c r="M56" s="27"/>
    </row>
    <row r="57" spans="1:14" s="52" customFormat="1" x14ac:dyDescent="0.3">
      <c r="A57" s="53"/>
      <c r="B57" s="56"/>
      <c r="C57" s="56"/>
      <c r="D57" s="56"/>
      <c r="E57" s="56"/>
      <c r="F57" s="56"/>
      <c r="G57" s="56"/>
      <c r="H57" s="56"/>
      <c r="I57" s="56"/>
      <c r="J57" s="56"/>
      <c r="K57" s="51"/>
      <c r="L57" s="51"/>
      <c r="M57" s="27"/>
    </row>
    <row r="58" spans="1:14" s="52" customFormat="1" ht="12" x14ac:dyDescent="0.3">
      <c r="A58" s="57"/>
      <c r="B58" s="58"/>
      <c r="C58" s="58"/>
      <c r="D58" s="58"/>
      <c r="E58" s="58"/>
      <c r="F58" s="58"/>
      <c r="G58" s="58"/>
      <c r="H58" s="58"/>
      <c r="I58" s="58"/>
      <c r="J58" s="58"/>
      <c r="K58" s="58"/>
      <c r="L58" s="12"/>
    </row>
    <row r="59" spans="1:14" s="52" customFormat="1" ht="12" x14ac:dyDescent="0.3">
      <c r="A59" s="299" t="s">
        <v>202</v>
      </c>
      <c r="B59" s="296" t="s">
        <v>275</v>
      </c>
      <c r="C59" s="296"/>
      <c r="D59" s="296"/>
      <c r="E59" s="296"/>
      <c r="F59" s="296"/>
      <c r="G59" s="296"/>
      <c r="H59" s="51"/>
      <c r="I59" s="51"/>
      <c r="J59" s="51"/>
      <c r="K59" s="51"/>
      <c r="L59" s="12"/>
    </row>
    <row r="60" spans="1:14" s="52" customFormat="1" ht="12" x14ac:dyDescent="0.3">
      <c r="A60" s="299"/>
      <c r="B60" s="114">
        <v>1</v>
      </c>
      <c r="C60" s="114">
        <f>B60+1</f>
        <v>2</v>
      </c>
      <c r="D60" s="114">
        <f t="shared" ref="D60:G60" si="7">C60+1</f>
        <v>3</v>
      </c>
      <c r="E60" s="114">
        <f t="shared" si="7"/>
        <v>4</v>
      </c>
      <c r="F60" s="114">
        <f t="shared" si="7"/>
        <v>5</v>
      </c>
      <c r="G60" s="114">
        <f t="shared" si="7"/>
        <v>6</v>
      </c>
      <c r="H60" s="51"/>
      <c r="I60" s="51"/>
      <c r="J60" s="51"/>
      <c r="K60" s="51"/>
      <c r="L60" s="12"/>
    </row>
    <row r="61" spans="1:14" s="52" customFormat="1" ht="12" x14ac:dyDescent="0.3">
      <c r="A61" s="117" t="s">
        <v>13</v>
      </c>
      <c r="B61" s="115">
        <f t="shared" ref="B61:G61" si="8">C15</f>
        <v>0</v>
      </c>
      <c r="C61" s="115">
        <f t="shared" si="8"/>
        <v>0</v>
      </c>
      <c r="D61" s="115">
        <f t="shared" si="8"/>
        <v>0</v>
      </c>
      <c r="E61" s="115">
        <f t="shared" si="8"/>
        <v>0</v>
      </c>
      <c r="F61" s="115">
        <f t="shared" si="8"/>
        <v>0</v>
      </c>
      <c r="G61" s="115">
        <f t="shared" si="8"/>
        <v>0</v>
      </c>
      <c r="H61" s="51"/>
      <c r="I61" s="51"/>
      <c r="J61" s="51"/>
      <c r="K61" s="51"/>
      <c r="L61" s="12"/>
    </row>
    <row r="62" spans="1:14" s="52" customFormat="1" x14ac:dyDescent="0.3">
      <c r="A62" s="117" t="s">
        <v>200</v>
      </c>
      <c r="B62" s="115"/>
      <c r="C62" s="115"/>
      <c r="D62" s="115"/>
      <c r="E62" s="115"/>
      <c r="F62" s="115"/>
      <c r="G62" s="115">
        <f>IF(H8-H14&gt;0,NPV(4%,B69:K69,B73:K73,B77:K77,B81:K81),0)</f>
        <v>0</v>
      </c>
      <c r="H62" s="51"/>
      <c r="I62" s="51"/>
      <c r="J62" s="51"/>
      <c r="K62" s="51"/>
      <c r="L62" s="59"/>
      <c r="M62" s="60"/>
      <c r="N62" s="27"/>
    </row>
    <row r="63" spans="1:14" s="52" customFormat="1" x14ac:dyDescent="0.3">
      <c r="A63" s="109" t="s">
        <v>201</v>
      </c>
      <c r="B63" s="110">
        <f>SUM(B61:B62)</f>
        <v>0</v>
      </c>
      <c r="C63" s="110">
        <f>SUM(C61:C62)</f>
        <v>0</v>
      </c>
      <c r="D63" s="110">
        <f>SUM(D61:D62)</f>
        <v>0</v>
      </c>
      <c r="E63" s="110">
        <f>SUM(E61:E62)</f>
        <v>0</v>
      </c>
      <c r="F63" s="110">
        <f>SUM(F61:F62)</f>
        <v>0</v>
      </c>
      <c r="G63" s="110">
        <f t="shared" ref="G63" si="9">SUM(G61:G62)</f>
        <v>0</v>
      </c>
      <c r="H63" s="51"/>
      <c r="I63" s="51"/>
      <c r="J63" s="51"/>
      <c r="K63" s="51"/>
      <c r="L63" s="61"/>
      <c r="M63" s="62"/>
      <c r="N63" s="27"/>
    </row>
    <row r="66" spans="1:26" s="211" customFormat="1" x14ac:dyDescent="0.3">
      <c r="A66" s="105"/>
      <c r="B66" s="113" t="e">
        <f>IF($E$56-$G$60&gt;0,$E$56-$G$60,0)</f>
        <v>#DIV/0!</v>
      </c>
      <c r="C66" s="293" t="s">
        <v>234</v>
      </c>
      <c r="D66" s="293"/>
      <c r="E66" s="293"/>
      <c r="F66" s="293"/>
      <c r="G66" s="12"/>
      <c r="H66" s="12"/>
      <c r="I66" s="12"/>
      <c r="J66" s="12"/>
      <c r="K66" s="12"/>
      <c r="L66" s="12"/>
      <c r="M66" s="52"/>
      <c r="N66" s="52"/>
      <c r="O66" s="52"/>
      <c r="P66" s="52"/>
      <c r="Q66" s="52"/>
      <c r="R66" s="52"/>
      <c r="S66" s="52"/>
      <c r="T66" s="52"/>
      <c r="U66" s="52"/>
      <c r="V66" s="52"/>
      <c r="W66" s="52"/>
      <c r="X66" s="52"/>
      <c r="Y66" s="52"/>
      <c r="Z66" s="52"/>
    </row>
    <row r="67" spans="1:26" s="211" customFormat="1" x14ac:dyDescent="0.3">
      <c r="A67" s="105"/>
      <c r="B67" s="294" t="s">
        <v>276</v>
      </c>
      <c r="C67" s="294"/>
      <c r="D67" s="294"/>
      <c r="E67" s="294"/>
      <c r="F67" s="294"/>
      <c r="G67" s="294"/>
      <c r="H67" s="294"/>
      <c r="I67" s="294"/>
      <c r="J67" s="294"/>
      <c r="K67" s="294"/>
      <c r="L67" s="12"/>
    </row>
    <row r="68" spans="1:26" s="211" customFormat="1" x14ac:dyDescent="0.3">
      <c r="A68" s="116" t="s">
        <v>235</v>
      </c>
      <c r="B68" s="114" t="e">
        <f>IF(B66&gt;0,1,0)</f>
        <v>#DIV/0!</v>
      </c>
      <c r="C68" s="236" t="e">
        <f t="shared" ref="C68:K68" si="10">IF(B68&gt;0,IF(AND(0&lt;B68,B68&lt;$B$66),B68+1,0),0)</f>
        <v>#DIV/0!</v>
      </c>
      <c r="D68" s="238" t="e">
        <f t="shared" si="10"/>
        <v>#DIV/0!</v>
      </c>
      <c r="E68" s="238" t="e">
        <f t="shared" si="10"/>
        <v>#DIV/0!</v>
      </c>
      <c r="F68" s="238" t="e">
        <f t="shared" si="10"/>
        <v>#DIV/0!</v>
      </c>
      <c r="G68" s="238" t="e">
        <f t="shared" si="10"/>
        <v>#DIV/0!</v>
      </c>
      <c r="H68" s="238" t="e">
        <f t="shared" si="10"/>
        <v>#DIV/0!</v>
      </c>
      <c r="I68" s="238" t="e">
        <f t="shared" si="10"/>
        <v>#DIV/0!</v>
      </c>
      <c r="J68" s="238" t="e">
        <f t="shared" si="10"/>
        <v>#DIV/0!</v>
      </c>
      <c r="K68" s="238" t="e">
        <f t="shared" si="10"/>
        <v>#DIV/0!</v>
      </c>
      <c r="L68" s="12"/>
    </row>
    <row r="69" spans="1:26" s="211" customFormat="1" x14ac:dyDescent="0.3">
      <c r="A69" s="116" t="s">
        <v>13</v>
      </c>
      <c r="B69" s="115" t="e">
        <f>N(AND(B68&gt;0,$G$61&gt;0)*$G$61)</f>
        <v>#DIV/0!</v>
      </c>
      <c r="C69" s="115" t="e">
        <f t="shared" ref="C69:K69" si="11">N(AND(C68&gt;0,$G$61&gt;0)*$G$61)</f>
        <v>#DIV/0!</v>
      </c>
      <c r="D69" s="115" t="e">
        <f t="shared" si="11"/>
        <v>#DIV/0!</v>
      </c>
      <c r="E69" s="115" t="e">
        <f t="shared" si="11"/>
        <v>#DIV/0!</v>
      </c>
      <c r="F69" s="115" t="e">
        <f t="shared" si="11"/>
        <v>#DIV/0!</v>
      </c>
      <c r="G69" s="115" t="e">
        <f t="shared" si="11"/>
        <v>#DIV/0!</v>
      </c>
      <c r="H69" s="115" t="e">
        <f t="shared" si="11"/>
        <v>#DIV/0!</v>
      </c>
      <c r="I69" s="115" t="e">
        <f t="shared" si="11"/>
        <v>#DIV/0!</v>
      </c>
      <c r="J69" s="115" t="e">
        <f t="shared" si="11"/>
        <v>#DIV/0!</v>
      </c>
      <c r="K69" s="115" t="e">
        <f t="shared" si="11"/>
        <v>#DIV/0!</v>
      </c>
      <c r="L69" s="12"/>
    </row>
    <row r="70" spans="1:26" s="211" customFormat="1" x14ac:dyDescent="0.3">
      <c r="A70" s="212"/>
      <c r="B70" s="51"/>
      <c r="C70" s="8"/>
      <c r="D70" s="51"/>
      <c r="E70" s="51"/>
      <c r="F70" s="51"/>
      <c r="G70" s="51"/>
      <c r="H70" s="51"/>
      <c r="I70" s="51"/>
      <c r="J70" s="51"/>
      <c r="K70" s="51"/>
      <c r="L70" s="51"/>
      <c r="M70" s="27"/>
    </row>
    <row r="71" spans="1:26" s="211" customFormat="1" x14ac:dyDescent="0.3">
      <c r="A71" s="212"/>
      <c r="B71" s="294" t="s">
        <v>273</v>
      </c>
      <c r="C71" s="294"/>
      <c r="D71" s="294"/>
      <c r="E71" s="294"/>
      <c r="F71" s="294"/>
      <c r="G71" s="294"/>
      <c r="H71" s="294"/>
      <c r="I71" s="294"/>
      <c r="J71" s="294"/>
      <c r="K71" s="294"/>
      <c r="L71" s="12"/>
    </row>
    <row r="72" spans="1:26" s="211" customFormat="1" x14ac:dyDescent="0.3">
      <c r="A72" s="116" t="s">
        <v>235</v>
      </c>
      <c r="B72" s="238" t="e">
        <f>IF(K68&gt;0,IF(AND(0&lt;K68,K68&lt;$B$66),K68+1,0),0)</f>
        <v>#DIV/0!</v>
      </c>
      <c r="C72" s="238" t="e">
        <f t="shared" ref="C72:K72" si="12">IF(B72&gt;0,IF(AND(0&lt;B72,B72&lt;$B$66),B72+1,0),0)</f>
        <v>#DIV/0!</v>
      </c>
      <c r="D72" s="238" t="e">
        <f t="shared" si="12"/>
        <v>#DIV/0!</v>
      </c>
      <c r="E72" s="238" t="e">
        <f t="shared" si="12"/>
        <v>#DIV/0!</v>
      </c>
      <c r="F72" s="238" t="e">
        <f t="shared" si="12"/>
        <v>#DIV/0!</v>
      </c>
      <c r="G72" s="238" t="e">
        <f t="shared" si="12"/>
        <v>#DIV/0!</v>
      </c>
      <c r="H72" s="238" t="e">
        <f t="shared" si="12"/>
        <v>#DIV/0!</v>
      </c>
      <c r="I72" s="238" t="e">
        <f t="shared" si="12"/>
        <v>#DIV/0!</v>
      </c>
      <c r="J72" s="238" t="e">
        <f t="shared" si="12"/>
        <v>#DIV/0!</v>
      </c>
      <c r="K72" s="238" t="e">
        <f t="shared" si="12"/>
        <v>#DIV/0!</v>
      </c>
      <c r="L72" s="12"/>
    </row>
    <row r="73" spans="1:26" s="211" customFormat="1" x14ac:dyDescent="0.3">
      <c r="A73" s="116" t="s">
        <v>13</v>
      </c>
      <c r="B73" s="115" t="e">
        <f>N(AND(B72&gt;0,$G$61&gt;0)*$G$61)</f>
        <v>#DIV/0!</v>
      </c>
      <c r="C73" s="115" t="e">
        <f t="shared" ref="C73:K73" si="13">N(AND(C72&gt;0,$G$61&gt;0)*$G$61)</f>
        <v>#DIV/0!</v>
      </c>
      <c r="D73" s="115" t="e">
        <f t="shared" si="13"/>
        <v>#DIV/0!</v>
      </c>
      <c r="E73" s="115" t="e">
        <f t="shared" si="13"/>
        <v>#DIV/0!</v>
      </c>
      <c r="F73" s="115" t="e">
        <f t="shared" si="13"/>
        <v>#DIV/0!</v>
      </c>
      <c r="G73" s="115" t="e">
        <f t="shared" si="13"/>
        <v>#DIV/0!</v>
      </c>
      <c r="H73" s="115" t="e">
        <f t="shared" si="13"/>
        <v>#DIV/0!</v>
      </c>
      <c r="I73" s="115" t="e">
        <f t="shared" si="13"/>
        <v>#DIV/0!</v>
      </c>
      <c r="J73" s="115" t="e">
        <f t="shared" si="13"/>
        <v>#DIV/0!</v>
      </c>
      <c r="K73" s="115" t="e">
        <f t="shared" si="13"/>
        <v>#DIV/0!</v>
      </c>
      <c r="L73" s="12"/>
    </row>
    <row r="74" spans="1:26" s="211" customFormat="1" x14ac:dyDescent="0.3">
      <c r="A74" s="212"/>
      <c r="B74" s="51"/>
      <c r="C74" s="8"/>
      <c r="D74" s="51"/>
      <c r="E74" s="51"/>
      <c r="F74" s="51"/>
      <c r="G74" s="51"/>
      <c r="H74" s="51"/>
      <c r="I74" s="51"/>
      <c r="J74" s="51"/>
      <c r="K74" s="51"/>
      <c r="L74" s="51"/>
      <c r="M74" s="27"/>
    </row>
    <row r="75" spans="1:26" s="211" customFormat="1" x14ac:dyDescent="0.3">
      <c r="A75" s="212"/>
      <c r="B75" s="294" t="s">
        <v>273</v>
      </c>
      <c r="C75" s="294"/>
      <c r="D75" s="294"/>
      <c r="E75" s="294"/>
      <c r="F75" s="294"/>
      <c r="G75" s="294"/>
      <c r="H75" s="294"/>
      <c r="I75" s="294"/>
      <c r="J75" s="294"/>
      <c r="K75" s="294"/>
      <c r="L75" s="51"/>
      <c r="M75" s="27"/>
    </row>
    <row r="76" spans="1:26" s="211" customFormat="1" x14ac:dyDescent="0.3">
      <c r="A76" s="116" t="s">
        <v>235</v>
      </c>
      <c r="B76" s="238" t="e">
        <f>IF(K72&gt;0,IF(AND(0&lt;K72,K72&lt;$B$66),K72+1,0),0)</f>
        <v>#DIV/0!</v>
      </c>
      <c r="C76" s="238" t="e">
        <f>IF(B76&gt;0,IF(AND(0&lt;B76,B76&lt;$B$66),B76+1,0),0)</f>
        <v>#DIV/0!</v>
      </c>
      <c r="D76" s="238" t="e">
        <f>IF(C76&gt;0,IF(AND(0&lt;C76,C76&lt;$B$66),C76+1,0),0)</f>
        <v>#DIV/0!</v>
      </c>
      <c r="E76" s="238" t="e">
        <f>IF(D76&gt;0,IF(AND(0&lt;D76,D76&lt;$B$66),D76+1,0),0)</f>
        <v>#DIV/0!</v>
      </c>
      <c r="F76" s="238" t="e">
        <f>IF(E76&gt;0,IF(AND(0&lt;E76,E76&lt;$B$66),E76+1,0),0)</f>
        <v>#DIV/0!</v>
      </c>
      <c r="G76" s="238" t="e">
        <f>IF(F76&gt;0,IF(AND(0&lt;F76,F76&lt;$B$66),F76+1,0),0)</f>
        <v>#DIV/0!</v>
      </c>
      <c r="H76" s="238" t="e">
        <f t="shared" ref="H76:K76" si="14">IF(G76&gt;0,IF(AND(0&lt;G76,G76&lt;$B$66),G76+1,0),0)</f>
        <v>#DIV/0!</v>
      </c>
      <c r="I76" s="238" t="e">
        <f t="shared" si="14"/>
        <v>#DIV/0!</v>
      </c>
      <c r="J76" s="238" t="e">
        <f t="shared" si="14"/>
        <v>#DIV/0!</v>
      </c>
      <c r="K76" s="238" t="e">
        <f t="shared" si="14"/>
        <v>#DIV/0!</v>
      </c>
      <c r="L76" s="12"/>
    </row>
    <row r="77" spans="1:26" s="211" customFormat="1" x14ac:dyDescent="0.3">
      <c r="A77" s="116" t="s">
        <v>13</v>
      </c>
      <c r="B77" s="115" t="e">
        <f>N(AND(B76&gt;0,$G$61&gt;0)*$G$61)</f>
        <v>#DIV/0!</v>
      </c>
      <c r="C77" s="115" t="e">
        <f t="shared" ref="C77:K77" si="15">N(AND(C76&gt;0,$G$61&gt;0)*$G$61)</f>
        <v>#DIV/0!</v>
      </c>
      <c r="D77" s="115" t="e">
        <f t="shared" si="15"/>
        <v>#DIV/0!</v>
      </c>
      <c r="E77" s="115" t="e">
        <f t="shared" si="15"/>
        <v>#DIV/0!</v>
      </c>
      <c r="F77" s="115" t="e">
        <f t="shared" si="15"/>
        <v>#DIV/0!</v>
      </c>
      <c r="G77" s="115" t="e">
        <f t="shared" si="15"/>
        <v>#DIV/0!</v>
      </c>
      <c r="H77" s="115" t="e">
        <f t="shared" si="15"/>
        <v>#DIV/0!</v>
      </c>
      <c r="I77" s="115" t="e">
        <f t="shared" si="15"/>
        <v>#DIV/0!</v>
      </c>
      <c r="J77" s="115" t="e">
        <f t="shared" si="15"/>
        <v>#DIV/0!</v>
      </c>
      <c r="K77" s="115" t="e">
        <f t="shared" si="15"/>
        <v>#DIV/0!</v>
      </c>
      <c r="L77" s="12"/>
    </row>
    <row r="78" spans="1:26" s="211" customFormat="1" x14ac:dyDescent="0.3">
      <c r="A78" s="212"/>
      <c r="B78" s="51"/>
      <c r="C78" s="8"/>
      <c r="D78" s="51"/>
      <c r="E78" s="51"/>
      <c r="F78" s="51"/>
      <c r="G78" s="51"/>
      <c r="H78" s="51"/>
      <c r="I78" s="51"/>
      <c r="J78" s="51"/>
      <c r="K78" s="51"/>
      <c r="L78" s="51"/>
      <c r="M78" s="27"/>
    </row>
    <row r="79" spans="1:26" s="211" customFormat="1" x14ac:dyDescent="0.3">
      <c r="A79" s="212"/>
      <c r="B79" s="294" t="s">
        <v>273</v>
      </c>
      <c r="C79" s="294"/>
      <c r="D79" s="294"/>
      <c r="E79" s="294"/>
      <c r="F79" s="294"/>
      <c r="G79" s="294"/>
      <c r="H79" s="294"/>
      <c r="I79" s="294"/>
      <c r="J79" s="294"/>
      <c r="K79" s="294"/>
      <c r="L79" s="51"/>
      <c r="M79" s="27"/>
    </row>
    <row r="80" spans="1:26" s="211" customFormat="1" x14ac:dyDescent="0.3">
      <c r="A80" s="116" t="s">
        <v>235</v>
      </c>
      <c r="B80" s="238" t="e">
        <f>IF(K76&gt;0,IF(AND(0&lt;K76,K76&lt;$B$66),K76+1,0),0)</f>
        <v>#DIV/0!</v>
      </c>
      <c r="C80" s="238" t="e">
        <f t="shared" ref="C80:K80" si="16">IF(B80&gt;0,IF(AND(0&lt;B80,B80&lt;$B$66),B80+1,0),0)</f>
        <v>#DIV/0!</v>
      </c>
      <c r="D80" s="238" t="e">
        <f t="shared" si="16"/>
        <v>#DIV/0!</v>
      </c>
      <c r="E80" s="238" t="e">
        <f t="shared" si="16"/>
        <v>#DIV/0!</v>
      </c>
      <c r="F80" s="238" t="e">
        <f t="shared" si="16"/>
        <v>#DIV/0!</v>
      </c>
      <c r="G80" s="238" t="e">
        <f t="shared" si="16"/>
        <v>#DIV/0!</v>
      </c>
      <c r="H80" s="238" t="e">
        <f t="shared" si="16"/>
        <v>#DIV/0!</v>
      </c>
      <c r="I80" s="238" t="e">
        <f t="shared" si="16"/>
        <v>#DIV/0!</v>
      </c>
      <c r="J80" s="238" t="e">
        <f t="shared" si="16"/>
        <v>#DIV/0!</v>
      </c>
      <c r="K80" s="238" t="e">
        <f t="shared" si="16"/>
        <v>#DIV/0!</v>
      </c>
      <c r="L80" s="51"/>
      <c r="M80" s="27"/>
    </row>
    <row r="81" spans="1:13" s="211" customFormat="1" x14ac:dyDescent="0.3">
      <c r="A81" s="116" t="s">
        <v>13</v>
      </c>
      <c r="B81" s="115" t="e">
        <f>N(AND(B80&gt;0,$G$61&gt;0)*$G$61)</f>
        <v>#DIV/0!</v>
      </c>
      <c r="C81" s="115" t="e">
        <f t="shared" ref="C81:K81" si="17">N(AND(C80&gt;0,$G$61&gt;0)*$G$61)</f>
        <v>#DIV/0!</v>
      </c>
      <c r="D81" s="115" t="e">
        <f t="shared" si="17"/>
        <v>#DIV/0!</v>
      </c>
      <c r="E81" s="115" t="e">
        <f t="shared" si="17"/>
        <v>#DIV/0!</v>
      </c>
      <c r="F81" s="115" t="e">
        <f t="shared" si="17"/>
        <v>#DIV/0!</v>
      </c>
      <c r="G81" s="115" t="e">
        <f t="shared" si="17"/>
        <v>#DIV/0!</v>
      </c>
      <c r="H81" s="115" t="e">
        <f t="shared" si="17"/>
        <v>#DIV/0!</v>
      </c>
      <c r="I81" s="115" t="e">
        <f t="shared" si="17"/>
        <v>#DIV/0!</v>
      </c>
      <c r="J81" s="115" t="e">
        <f t="shared" si="17"/>
        <v>#DIV/0!</v>
      </c>
      <c r="K81" s="115" t="e">
        <f t="shared" si="17"/>
        <v>#DIV/0!</v>
      </c>
      <c r="L81" s="51"/>
      <c r="M81" s="27"/>
    </row>
    <row r="82" spans="1:13" s="211" customFormat="1" x14ac:dyDescent="0.3">
      <c r="A82" s="105"/>
      <c r="B82" s="51"/>
      <c r="C82" s="8"/>
      <c r="D82" s="51"/>
      <c r="E82" s="51"/>
      <c r="F82" s="51"/>
      <c r="G82" s="51"/>
      <c r="H82" s="51"/>
      <c r="I82" s="51"/>
      <c r="J82" s="51"/>
      <c r="K82" s="51"/>
      <c r="L82" s="51"/>
      <c r="M82" s="27"/>
    </row>
    <row r="83" spans="1:13" s="211" customFormat="1" x14ac:dyDescent="0.3">
      <c r="A83" s="105"/>
      <c r="B83" s="51"/>
      <c r="C83" s="8"/>
      <c r="D83" s="51"/>
      <c r="E83" s="51"/>
      <c r="F83" s="51"/>
      <c r="G83" s="51"/>
      <c r="H83" s="51"/>
      <c r="I83" s="51"/>
      <c r="J83" s="51"/>
      <c r="K83" s="51"/>
      <c r="L83" s="51"/>
      <c r="M83" s="27"/>
    </row>
    <row r="84" spans="1:13" s="211" customFormat="1" x14ac:dyDescent="0.3">
      <c r="A84" s="105"/>
      <c r="B84" s="51"/>
      <c r="C84" s="8"/>
      <c r="D84" s="51"/>
      <c r="E84" s="51"/>
      <c r="F84" s="51"/>
      <c r="G84" s="51"/>
      <c r="H84" s="51"/>
      <c r="I84" s="51"/>
      <c r="J84" s="51"/>
      <c r="K84" s="51"/>
      <c r="L84" s="51"/>
      <c r="M84" s="27"/>
    </row>
    <row r="85" spans="1:13" s="211" customFormat="1" x14ac:dyDescent="0.3">
      <c r="A85" s="105"/>
      <c r="B85" s="51"/>
      <c r="C85" s="8"/>
      <c r="D85" s="51"/>
      <c r="E85" s="51"/>
      <c r="F85" s="51"/>
      <c r="G85" s="51"/>
      <c r="H85" s="51"/>
      <c r="I85" s="51"/>
      <c r="J85" s="51"/>
      <c r="K85" s="51"/>
      <c r="L85" s="51"/>
      <c r="M85" s="27"/>
    </row>
    <row r="86" spans="1:13" s="211" customFormat="1" x14ac:dyDescent="0.3">
      <c r="A86" s="105"/>
      <c r="B86" s="51"/>
      <c r="C86" s="8"/>
      <c r="D86" s="51"/>
      <c r="E86" s="51"/>
      <c r="F86" s="51"/>
      <c r="G86" s="51"/>
      <c r="H86" s="51"/>
      <c r="I86" s="51"/>
      <c r="J86" s="51"/>
      <c r="K86" s="51"/>
      <c r="L86" s="51"/>
      <c r="M86" s="27"/>
    </row>
    <row r="87" spans="1:13" s="211" customFormat="1" x14ac:dyDescent="0.3">
      <c r="A87" s="105"/>
      <c r="B87" s="51"/>
      <c r="C87" s="8"/>
      <c r="D87" s="51"/>
      <c r="E87" s="51"/>
      <c r="F87" s="51"/>
      <c r="G87" s="51"/>
      <c r="H87" s="51"/>
      <c r="I87" s="51"/>
      <c r="J87" s="51"/>
      <c r="K87" s="51"/>
      <c r="L87" s="51"/>
      <c r="M87" s="27"/>
    </row>
    <row r="88" spans="1:13" s="211" customFormat="1" x14ac:dyDescent="0.3">
      <c r="A88" s="105"/>
      <c r="B88" s="51"/>
      <c r="C88" s="8"/>
      <c r="D88" s="51"/>
      <c r="E88" s="51"/>
      <c r="F88" s="51"/>
      <c r="G88" s="51"/>
      <c r="H88" s="51"/>
      <c r="I88" s="51"/>
      <c r="J88" s="51"/>
      <c r="K88" s="51"/>
      <c r="L88" s="51"/>
      <c r="M88" s="27"/>
    </row>
    <row r="89" spans="1:13" s="211" customFormat="1" x14ac:dyDescent="0.3">
      <c r="A89" s="105"/>
      <c r="B89" s="51"/>
      <c r="C89" s="8"/>
      <c r="D89" s="51"/>
      <c r="E89" s="51"/>
      <c r="F89" s="51"/>
      <c r="G89" s="51"/>
      <c r="H89" s="51"/>
      <c r="I89" s="51"/>
      <c r="J89" s="51"/>
      <c r="K89" s="51"/>
      <c r="L89" s="51"/>
      <c r="M89" s="27"/>
    </row>
  </sheetData>
  <sheetProtection sheet="1" objects="1" scenarios="1"/>
  <mergeCells count="11">
    <mergeCell ref="A1:H1"/>
    <mergeCell ref="C6:H6"/>
    <mergeCell ref="B59:G59"/>
    <mergeCell ref="A2:K2"/>
    <mergeCell ref="A22:L22"/>
    <mergeCell ref="A59:A60"/>
    <mergeCell ref="C66:F66"/>
    <mergeCell ref="B67:K67"/>
    <mergeCell ref="B71:K71"/>
    <mergeCell ref="B75:K75"/>
    <mergeCell ref="B79:K79"/>
  </mergeCells>
  <conditionalFormatting sqref="C18">
    <cfRule type="containsText" dxfId="4" priority="3" operator="containsText" text="&gt;0">
      <formula>NOT(ISERROR(SEARCH("&gt;0",C18)))</formula>
    </cfRule>
  </conditionalFormatting>
  <conditionalFormatting sqref="D18">
    <cfRule type="containsText" dxfId="3" priority="2" operator="containsText" text="&gt;0">
      <formula>NOT(ISERROR(SEARCH("&gt;0",D18)))</formula>
    </cfRule>
  </conditionalFormatting>
  <conditionalFormatting sqref="D19">
    <cfRule type="cellIs" dxfId="2" priority="1" operator="greaterThan">
      <formula>0.04</formula>
    </cfRule>
  </conditionalFormatting>
  <pageMargins left="0.7" right="0.7" top="0.75" bottom="0.75" header="0.3" footer="0.3"/>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LIST!$B$2:$B$3</xm:f>
          </x14:formula1>
          <xm:sqref>B4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5"/>
  <sheetViews>
    <sheetView tabSelected="1" workbookViewId="0">
      <selection activeCell="G14" sqref="G14 G21"/>
    </sheetView>
  </sheetViews>
  <sheetFormatPr defaultColWidth="9.09765625" defaultRowHeight="13.5" x14ac:dyDescent="0.3"/>
  <cols>
    <col min="1" max="1" width="6.09765625" style="26" customWidth="1"/>
    <col min="2" max="2" width="45.8984375" style="119" customWidth="1"/>
    <col min="3" max="8" width="10.09765625" style="85" customWidth="1"/>
    <col min="9" max="218" width="9.09765625" style="11"/>
    <col min="219" max="219" width="6.09765625" style="11" customWidth="1"/>
    <col min="220" max="220" width="79.59765625" style="11" customWidth="1"/>
    <col min="221" max="224" width="14.69921875" style="11" customWidth="1"/>
    <col min="225" max="474" width="9.09765625" style="11"/>
    <col min="475" max="475" width="6.09765625" style="11" customWidth="1"/>
    <col min="476" max="476" width="79.59765625" style="11" customWidth="1"/>
    <col min="477" max="480" width="14.69921875" style="11" customWidth="1"/>
    <col min="481" max="730" width="9.09765625" style="11"/>
    <col min="731" max="731" width="6.09765625" style="11" customWidth="1"/>
    <col min="732" max="732" width="79.59765625" style="11" customWidth="1"/>
    <col min="733" max="736" width="14.69921875" style="11" customWidth="1"/>
    <col min="737" max="986" width="9.09765625" style="11"/>
    <col min="987" max="987" width="6.09765625" style="11" customWidth="1"/>
    <col min="988" max="988" width="79.59765625" style="11" customWidth="1"/>
    <col min="989" max="992" width="14.69921875" style="11" customWidth="1"/>
    <col min="993" max="1242" width="9.09765625" style="11"/>
    <col min="1243" max="1243" width="6.09765625" style="11" customWidth="1"/>
    <col min="1244" max="1244" width="79.59765625" style="11" customWidth="1"/>
    <col min="1245" max="1248" width="14.69921875" style="11" customWidth="1"/>
    <col min="1249" max="1498" width="9.09765625" style="11"/>
    <col min="1499" max="1499" width="6.09765625" style="11" customWidth="1"/>
    <col min="1500" max="1500" width="79.59765625" style="11" customWidth="1"/>
    <col min="1501" max="1504" width="14.69921875" style="11" customWidth="1"/>
    <col min="1505" max="1754" width="9.09765625" style="11"/>
    <col min="1755" max="1755" width="6.09765625" style="11" customWidth="1"/>
    <col min="1756" max="1756" width="79.59765625" style="11" customWidth="1"/>
    <col min="1757" max="1760" width="14.69921875" style="11" customWidth="1"/>
    <col min="1761" max="2010" width="9.09765625" style="11"/>
    <col min="2011" max="2011" width="6.09765625" style="11" customWidth="1"/>
    <col min="2012" max="2012" width="79.59765625" style="11" customWidth="1"/>
    <col min="2013" max="2016" width="14.69921875" style="11" customWidth="1"/>
    <col min="2017" max="2266" width="9.09765625" style="11"/>
    <col min="2267" max="2267" width="6.09765625" style="11" customWidth="1"/>
    <col min="2268" max="2268" width="79.59765625" style="11" customWidth="1"/>
    <col min="2269" max="2272" width="14.69921875" style="11" customWidth="1"/>
    <col min="2273" max="2522" width="9.09765625" style="11"/>
    <col min="2523" max="2523" width="6.09765625" style="11" customWidth="1"/>
    <col min="2524" max="2524" width="79.59765625" style="11" customWidth="1"/>
    <col min="2525" max="2528" width="14.69921875" style="11" customWidth="1"/>
    <col min="2529" max="2778" width="9.09765625" style="11"/>
    <col min="2779" max="2779" width="6.09765625" style="11" customWidth="1"/>
    <col min="2780" max="2780" width="79.59765625" style="11" customWidth="1"/>
    <col min="2781" max="2784" width="14.69921875" style="11" customWidth="1"/>
    <col min="2785" max="3034" width="9.09765625" style="11"/>
    <col min="3035" max="3035" width="6.09765625" style="11" customWidth="1"/>
    <col min="3036" max="3036" width="79.59765625" style="11" customWidth="1"/>
    <col min="3037" max="3040" width="14.69921875" style="11" customWidth="1"/>
    <col min="3041" max="3290" width="9.09765625" style="11"/>
    <col min="3291" max="3291" width="6.09765625" style="11" customWidth="1"/>
    <col min="3292" max="3292" width="79.59765625" style="11" customWidth="1"/>
    <col min="3293" max="3296" width="14.69921875" style="11" customWidth="1"/>
    <col min="3297" max="3546" width="9.09765625" style="11"/>
    <col min="3547" max="3547" width="6.09765625" style="11" customWidth="1"/>
    <col min="3548" max="3548" width="79.59765625" style="11" customWidth="1"/>
    <col min="3549" max="3552" width="14.69921875" style="11" customWidth="1"/>
    <col min="3553" max="3802" width="9.09765625" style="11"/>
    <col min="3803" max="3803" width="6.09765625" style="11" customWidth="1"/>
    <col min="3804" max="3804" width="79.59765625" style="11" customWidth="1"/>
    <col min="3805" max="3808" width="14.69921875" style="11" customWidth="1"/>
    <col min="3809" max="4058" width="9.09765625" style="11"/>
    <col min="4059" max="4059" width="6.09765625" style="11" customWidth="1"/>
    <col min="4060" max="4060" width="79.59765625" style="11" customWidth="1"/>
    <col min="4061" max="4064" width="14.69921875" style="11" customWidth="1"/>
    <col min="4065" max="4314" width="9.09765625" style="11"/>
    <col min="4315" max="4315" width="6.09765625" style="11" customWidth="1"/>
    <col min="4316" max="4316" width="79.59765625" style="11" customWidth="1"/>
    <col min="4317" max="4320" width="14.69921875" style="11" customWidth="1"/>
    <col min="4321" max="4570" width="9.09765625" style="11"/>
    <col min="4571" max="4571" width="6.09765625" style="11" customWidth="1"/>
    <col min="4572" max="4572" width="79.59765625" style="11" customWidth="1"/>
    <col min="4573" max="4576" width="14.69921875" style="11" customWidth="1"/>
    <col min="4577" max="4826" width="9.09765625" style="11"/>
    <col min="4827" max="4827" width="6.09765625" style="11" customWidth="1"/>
    <col min="4828" max="4828" width="79.59765625" style="11" customWidth="1"/>
    <col min="4829" max="4832" width="14.69921875" style="11" customWidth="1"/>
    <col min="4833" max="5082" width="9.09765625" style="11"/>
    <col min="5083" max="5083" width="6.09765625" style="11" customWidth="1"/>
    <col min="5084" max="5084" width="79.59765625" style="11" customWidth="1"/>
    <col min="5085" max="5088" width="14.69921875" style="11" customWidth="1"/>
    <col min="5089" max="5338" width="9.09765625" style="11"/>
    <col min="5339" max="5339" width="6.09765625" style="11" customWidth="1"/>
    <col min="5340" max="5340" width="79.59765625" style="11" customWidth="1"/>
    <col min="5341" max="5344" width="14.69921875" style="11" customWidth="1"/>
    <col min="5345" max="5594" width="9.09765625" style="11"/>
    <col min="5595" max="5595" width="6.09765625" style="11" customWidth="1"/>
    <col min="5596" max="5596" width="79.59765625" style="11" customWidth="1"/>
    <col min="5597" max="5600" width="14.69921875" style="11" customWidth="1"/>
    <col min="5601" max="5850" width="9.09765625" style="11"/>
    <col min="5851" max="5851" width="6.09765625" style="11" customWidth="1"/>
    <col min="5852" max="5852" width="79.59765625" style="11" customWidth="1"/>
    <col min="5853" max="5856" width="14.69921875" style="11" customWidth="1"/>
    <col min="5857" max="6106" width="9.09765625" style="11"/>
    <col min="6107" max="6107" width="6.09765625" style="11" customWidth="1"/>
    <col min="6108" max="6108" width="79.59765625" style="11" customWidth="1"/>
    <col min="6109" max="6112" width="14.69921875" style="11" customWidth="1"/>
    <col min="6113" max="6362" width="9.09765625" style="11"/>
    <col min="6363" max="6363" width="6.09765625" style="11" customWidth="1"/>
    <col min="6364" max="6364" width="79.59765625" style="11" customWidth="1"/>
    <col min="6365" max="6368" width="14.69921875" style="11" customWidth="1"/>
    <col min="6369" max="6618" width="9.09765625" style="11"/>
    <col min="6619" max="6619" width="6.09765625" style="11" customWidth="1"/>
    <col min="6620" max="6620" width="79.59765625" style="11" customWidth="1"/>
    <col min="6621" max="6624" width="14.69921875" style="11" customWidth="1"/>
    <col min="6625" max="6874" width="9.09765625" style="11"/>
    <col min="6875" max="6875" width="6.09765625" style="11" customWidth="1"/>
    <col min="6876" max="6876" width="79.59765625" style="11" customWidth="1"/>
    <col min="6877" max="6880" width="14.69921875" style="11" customWidth="1"/>
    <col min="6881" max="7130" width="9.09765625" style="11"/>
    <col min="7131" max="7131" width="6.09765625" style="11" customWidth="1"/>
    <col min="7132" max="7132" width="79.59765625" style="11" customWidth="1"/>
    <col min="7133" max="7136" width="14.69921875" style="11" customWidth="1"/>
    <col min="7137" max="7386" width="9.09765625" style="11"/>
    <col min="7387" max="7387" width="6.09765625" style="11" customWidth="1"/>
    <col min="7388" max="7388" width="79.59765625" style="11" customWidth="1"/>
    <col min="7389" max="7392" width="14.69921875" style="11" customWidth="1"/>
    <col min="7393" max="7642" width="9.09765625" style="11"/>
    <col min="7643" max="7643" width="6.09765625" style="11" customWidth="1"/>
    <col min="7644" max="7644" width="79.59765625" style="11" customWidth="1"/>
    <col min="7645" max="7648" width="14.69921875" style="11" customWidth="1"/>
    <col min="7649" max="7898" width="9.09765625" style="11"/>
    <col min="7899" max="7899" width="6.09765625" style="11" customWidth="1"/>
    <col min="7900" max="7900" width="79.59765625" style="11" customWidth="1"/>
    <col min="7901" max="7904" width="14.69921875" style="11" customWidth="1"/>
    <col min="7905" max="8154" width="9.09765625" style="11"/>
    <col min="8155" max="8155" width="6.09765625" style="11" customWidth="1"/>
    <col min="8156" max="8156" width="79.59765625" style="11" customWidth="1"/>
    <col min="8157" max="8160" width="14.69921875" style="11" customWidth="1"/>
    <col min="8161" max="8410" width="9.09765625" style="11"/>
    <col min="8411" max="8411" width="6.09765625" style="11" customWidth="1"/>
    <col min="8412" max="8412" width="79.59765625" style="11" customWidth="1"/>
    <col min="8413" max="8416" width="14.69921875" style="11" customWidth="1"/>
    <col min="8417" max="8666" width="9.09765625" style="11"/>
    <col min="8667" max="8667" width="6.09765625" style="11" customWidth="1"/>
    <col min="8668" max="8668" width="79.59765625" style="11" customWidth="1"/>
    <col min="8669" max="8672" width="14.69921875" style="11" customWidth="1"/>
    <col min="8673" max="8922" width="9.09765625" style="11"/>
    <col min="8923" max="8923" width="6.09765625" style="11" customWidth="1"/>
    <col min="8924" max="8924" width="79.59765625" style="11" customWidth="1"/>
    <col min="8925" max="8928" width="14.69921875" style="11" customWidth="1"/>
    <col min="8929" max="9178" width="9.09765625" style="11"/>
    <col min="9179" max="9179" width="6.09765625" style="11" customWidth="1"/>
    <col min="9180" max="9180" width="79.59765625" style="11" customWidth="1"/>
    <col min="9181" max="9184" width="14.69921875" style="11" customWidth="1"/>
    <col min="9185" max="9434" width="9.09765625" style="11"/>
    <col min="9435" max="9435" width="6.09765625" style="11" customWidth="1"/>
    <col min="9436" max="9436" width="79.59765625" style="11" customWidth="1"/>
    <col min="9437" max="9440" width="14.69921875" style="11" customWidth="1"/>
    <col min="9441" max="9690" width="9.09765625" style="11"/>
    <col min="9691" max="9691" width="6.09765625" style="11" customWidth="1"/>
    <col min="9692" max="9692" width="79.59765625" style="11" customWidth="1"/>
    <col min="9693" max="9696" width="14.69921875" style="11" customWidth="1"/>
    <col min="9697" max="9946" width="9.09765625" style="11"/>
    <col min="9947" max="9947" width="6.09765625" style="11" customWidth="1"/>
    <col min="9948" max="9948" width="79.59765625" style="11" customWidth="1"/>
    <col min="9949" max="9952" width="14.69921875" style="11" customWidth="1"/>
    <col min="9953" max="10202" width="9.09765625" style="11"/>
    <col min="10203" max="10203" width="6.09765625" style="11" customWidth="1"/>
    <col min="10204" max="10204" width="79.59765625" style="11" customWidth="1"/>
    <col min="10205" max="10208" width="14.69921875" style="11" customWidth="1"/>
    <col min="10209" max="10458" width="9.09765625" style="11"/>
    <col min="10459" max="10459" width="6.09765625" style="11" customWidth="1"/>
    <col min="10460" max="10460" width="79.59765625" style="11" customWidth="1"/>
    <col min="10461" max="10464" width="14.69921875" style="11" customWidth="1"/>
    <col min="10465" max="10714" width="9.09765625" style="11"/>
    <col min="10715" max="10715" width="6.09765625" style="11" customWidth="1"/>
    <col min="10716" max="10716" width="79.59765625" style="11" customWidth="1"/>
    <col min="10717" max="10720" width="14.69921875" style="11" customWidth="1"/>
    <col min="10721" max="10970" width="9.09765625" style="11"/>
    <col min="10971" max="10971" width="6.09765625" style="11" customWidth="1"/>
    <col min="10972" max="10972" width="79.59765625" style="11" customWidth="1"/>
    <col min="10973" max="10976" width="14.69921875" style="11" customWidth="1"/>
    <col min="10977" max="11226" width="9.09765625" style="11"/>
    <col min="11227" max="11227" width="6.09765625" style="11" customWidth="1"/>
    <col min="11228" max="11228" width="79.59765625" style="11" customWidth="1"/>
    <col min="11229" max="11232" width="14.69921875" style="11" customWidth="1"/>
    <col min="11233" max="11482" width="9.09765625" style="11"/>
    <col min="11483" max="11483" width="6.09765625" style="11" customWidth="1"/>
    <col min="11484" max="11484" width="79.59765625" style="11" customWidth="1"/>
    <col min="11485" max="11488" width="14.69921875" style="11" customWidth="1"/>
    <col min="11489" max="11738" width="9.09765625" style="11"/>
    <col min="11739" max="11739" width="6.09765625" style="11" customWidth="1"/>
    <col min="11740" max="11740" width="79.59765625" style="11" customWidth="1"/>
    <col min="11741" max="11744" width="14.69921875" style="11" customWidth="1"/>
    <col min="11745" max="11994" width="9.09765625" style="11"/>
    <col min="11995" max="11995" width="6.09765625" style="11" customWidth="1"/>
    <col min="11996" max="11996" width="79.59765625" style="11" customWidth="1"/>
    <col min="11997" max="12000" width="14.69921875" style="11" customWidth="1"/>
    <col min="12001" max="12250" width="9.09765625" style="11"/>
    <col min="12251" max="12251" width="6.09765625" style="11" customWidth="1"/>
    <col min="12252" max="12252" width="79.59765625" style="11" customWidth="1"/>
    <col min="12253" max="12256" width="14.69921875" style="11" customWidth="1"/>
    <col min="12257" max="12506" width="9.09765625" style="11"/>
    <col min="12507" max="12507" width="6.09765625" style="11" customWidth="1"/>
    <col min="12508" max="12508" width="79.59765625" style="11" customWidth="1"/>
    <col min="12509" max="12512" width="14.69921875" style="11" customWidth="1"/>
    <col min="12513" max="12762" width="9.09765625" style="11"/>
    <col min="12763" max="12763" width="6.09765625" style="11" customWidth="1"/>
    <col min="12764" max="12764" width="79.59765625" style="11" customWidth="1"/>
    <col min="12765" max="12768" width="14.69921875" style="11" customWidth="1"/>
    <col min="12769" max="13018" width="9.09765625" style="11"/>
    <col min="13019" max="13019" width="6.09765625" style="11" customWidth="1"/>
    <col min="13020" max="13020" width="79.59765625" style="11" customWidth="1"/>
    <col min="13021" max="13024" width="14.69921875" style="11" customWidth="1"/>
    <col min="13025" max="13274" width="9.09765625" style="11"/>
    <col min="13275" max="13275" width="6.09765625" style="11" customWidth="1"/>
    <col min="13276" max="13276" width="79.59765625" style="11" customWidth="1"/>
    <col min="13277" max="13280" width="14.69921875" style="11" customWidth="1"/>
    <col min="13281" max="13530" width="9.09765625" style="11"/>
    <col min="13531" max="13531" width="6.09765625" style="11" customWidth="1"/>
    <col min="13532" max="13532" width="79.59765625" style="11" customWidth="1"/>
    <col min="13533" max="13536" width="14.69921875" style="11" customWidth="1"/>
    <col min="13537" max="13786" width="9.09765625" style="11"/>
    <col min="13787" max="13787" width="6.09765625" style="11" customWidth="1"/>
    <col min="13788" max="13788" width="79.59765625" style="11" customWidth="1"/>
    <col min="13789" max="13792" width="14.69921875" style="11" customWidth="1"/>
    <col min="13793" max="14042" width="9.09765625" style="11"/>
    <col min="14043" max="14043" width="6.09765625" style="11" customWidth="1"/>
    <col min="14044" max="14044" width="79.59765625" style="11" customWidth="1"/>
    <col min="14045" max="14048" width="14.69921875" style="11" customWidth="1"/>
    <col min="14049" max="14298" width="9.09765625" style="11"/>
    <col min="14299" max="14299" width="6.09765625" style="11" customWidth="1"/>
    <col min="14300" max="14300" width="79.59765625" style="11" customWidth="1"/>
    <col min="14301" max="14304" width="14.69921875" style="11" customWidth="1"/>
    <col min="14305" max="14554" width="9.09765625" style="11"/>
    <col min="14555" max="14555" width="6.09765625" style="11" customWidth="1"/>
    <col min="14556" max="14556" width="79.59765625" style="11" customWidth="1"/>
    <col min="14557" max="14560" width="14.69921875" style="11" customWidth="1"/>
    <col min="14561" max="14810" width="9.09765625" style="11"/>
    <col min="14811" max="14811" width="6.09765625" style="11" customWidth="1"/>
    <col min="14812" max="14812" width="79.59765625" style="11" customWidth="1"/>
    <col min="14813" max="14816" width="14.69921875" style="11" customWidth="1"/>
    <col min="14817" max="15066" width="9.09765625" style="11"/>
    <col min="15067" max="15067" width="6.09765625" style="11" customWidth="1"/>
    <col min="15068" max="15068" width="79.59765625" style="11" customWidth="1"/>
    <col min="15069" max="15072" width="14.69921875" style="11" customWidth="1"/>
    <col min="15073" max="15322" width="9.09765625" style="11"/>
    <col min="15323" max="15323" width="6.09765625" style="11" customWidth="1"/>
    <col min="15324" max="15324" width="79.59765625" style="11" customWidth="1"/>
    <col min="15325" max="15328" width="14.69921875" style="11" customWidth="1"/>
    <col min="15329" max="15578" width="9.09765625" style="11"/>
    <col min="15579" max="15579" width="6.09765625" style="11" customWidth="1"/>
    <col min="15580" max="15580" width="79.59765625" style="11" customWidth="1"/>
    <col min="15581" max="15584" width="14.69921875" style="11" customWidth="1"/>
    <col min="15585" max="15834" width="9.09765625" style="11"/>
    <col min="15835" max="15835" width="6.09765625" style="11" customWidth="1"/>
    <col min="15836" max="15836" width="79.59765625" style="11" customWidth="1"/>
    <col min="15837" max="15840" width="14.69921875" style="11" customWidth="1"/>
    <col min="15841" max="16090" width="9.09765625" style="11"/>
    <col min="16091" max="16091" width="6.09765625" style="11" customWidth="1"/>
    <col min="16092" max="16092" width="79.59765625" style="11" customWidth="1"/>
    <col min="16093" max="16096" width="14.69921875" style="11" customWidth="1"/>
    <col min="16097" max="16384" width="9.09765625" style="11"/>
  </cols>
  <sheetData>
    <row r="1" spans="1:8" x14ac:dyDescent="0.3">
      <c r="A1" s="295" t="s">
        <v>363</v>
      </c>
      <c r="B1" s="295"/>
      <c r="C1" s="295"/>
      <c r="D1" s="295"/>
      <c r="E1" s="295"/>
      <c r="F1" s="295"/>
      <c r="G1" s="295"/>
      <c r="H1" s="295"/>
    </row>
    <row r="2" spans="1:8" s="213" customFormat="1" ht="13" x14ac:dyDescent="0.3"/>
    <row r="3" spans="1:8" ht="26" customHeight="1" x14ac:dyDescent="0.3">
      <c r="A3" s="315" t="s">
        <v>278</v>
      </c>
      <c r="B3" s="315"/>
      <c r="C3" s="315"/>
      <c r="D3" s="315"/>
      <c r="E3" s="315"/>
      <c r="F3" s="315"/>
      <c r="G3" s="315"/>
      <c r="H3" s="315"/>
    </row>
    <row r="4" spans="1:8" s="34" customFormat="1" ht="13" x14ac:dyDescent="0.3">
      <c r="A4" s="303" t="s">
        <v>75</v>
      </c>
      <c r="B4" s="305" t="s">
        <v>74</v>
      </c>
      <c r="C4" s="307" t="s">
        <v>52</v>
      </c>
      <c r="D4" s="308"/>
      <c r="E4" s="308"/>
      <c r="F4" s="308"/>
      <c r="G4" s="308"/>
      <c r="H4" s="308"/>
    </row>
    <row r="5" spans="1:8" s="34" customFormat="1" ht="13" x14ac:dyDescent="0.3">
      <c r="A5" s="304"/>
      <c r="B5" s="306"/>
      <c r="C5" s="10" t="s">
        <v>177</v>
      </c>
      <c r="D5" s="10" t="s">
        <v>178</v>
      </c>
      <c r="E5" s="10" t="s">
        <v>179</v>
      </c>
      <c r="F5" s="10" t="s">
        <v>180</v>
      </c>
      <c r="G5" s="10" t="s">
        <v>181</v>
      </c>
      <c r="H5" s="10" t="s">
        <v>182</v>
      </c>
    </row>
    <row r="6" spans="1:8" x14ac:dyDescent="0.3">
      <c r="A6" s="316" t="s">
        <v>105</v>
      </c>
      <c r="B6" s="317"/>
      <c r="C6" s="317"/>
      <c r="D6" s="317"/>
      <c r="E6" s="317"/>
      <c r="F6" s="317"/>
      <c r="G6" s="317"/>
      <c r="H6" s="317"/>
    </row>
    <row r="7" spans="1:8" x14ac:dyDescent="0.3">
      <c r="A7" s="312" t="s">
        <v>116</v>
      </c>
      <c r="B7" s="313"/>
      <c r="C7" s="82"/>
      <c r="D7" s="82"/>
      <c r="E7" s="82"/>
      <c r="F7" s="82"/>
      <c r="G7" s="82"/>
      <c r="H7" s="82"/>
    </row>
    <row r="8" spans="1:8" ht="24" x14ac:dyDescent="0.3">
      <c r="A8" s="14">
        <v>1</v>
      </c>
      <c r="B8" s="4" t="s">
        <v>76</v>
      </c>
      <c r="C8" s="81">
        <v>0</v>
      </c>
      <c r="D8" s="81">
        <v>0</v>
      </c>
      <c r="E8" s="81">
        <v>0</v>
      </c>
      <c r="F8" s="81">
        <v>0</v>
      </c>
      <c r="G8" s="81">
        <v>0</v>
      </c>
      <c r="H8" s="81">
        <v>0</v>
      </c>
    </row>
    <row r="9" spans="1:8" x14ac:dyDescent="0.3">
      <c r="A9" s="2">
        <v>2</v>
      </c>
      <c r="B9" s="4" t="s">
        <v>78</v>
      </c>
      <c r="C9" s="120">
        <f>C10+C11</f>
        <v>0</v>
      </c>
      <c r="D9" s="120">
        <f t="shared" ref="D9:H9" si="0">D10+D11</f>
        <v>0</v>
      </c>
      <c r="E9" s="120">
        <f t="shared" si="0"/>
        <v>0</v>
      </c>
      <c r="F9" s="120">
        <f t="shared" si="0"/>
        <v>0</v>
      </c>
      <c r="G9" s="120">
        <f t="shared" si="0"/>
        <v>0</v>
      </c>
      <c r="H9" s="120">
        <f t="shared" si="0"/>
        <v>0</v>
      </c>
    </row>
    <row r="10" spans="1:8" x14ac:dyDescent="0.3">
      <c r="A10" s="2" t="s">
        <v>107</v>
      </c>
      <c r="B10" s="4" t="s">
        <v>79</v>
      </c>
      <c r="C10" s="81">
        <v>0</v>
      </c>
      <c r="D10" s="81">
        <v>0</v>
      </c>
      <c r="E10" s="81">
        <v>0</v>
      </c>
      <c r="F10" s="81">
        <v>0</v>
      </c>
      <c r="G10" s="81">
        <v>0</v>
      </c>
      <c r="H10" s="81">
        <v>0</v>
      </c>
    </row>
    <row r="11" spans="1:8" ht="24" x14ac:dyDescent="0.3">
      <c r="A11" s="2" t="s">
        <v>108</v>
      </c>
      <c r="B11" s="4" t="s">
        <v>80</v>
      </c>
      <c r="C11" s="81">
        <v>0</v>
      </c>
      <c r="D11" s="81">
        <v>0</v>
      </c>
      <c r="E11" s="81">
        <v>0</v>
      </c>
      <c r="F11" s="81">
        <v>0</v>
      </c>
      <c r="G11" s="81">
        <v>0</v>
      </c>
      <c r="H11" s="81">
        <v>0</v>
      </c>
    </row>
    <row r="12" spans="1:8" x14ac:dyDescent="0.3">
      <c r="A12" s="2">
        <v>3</v>
      </c>
      <c r="B12" s="4" t="s">
        <v>81</v>
      </c>
      <c r="C12" s="81">
        <v>0</v>
      </c>
      <c r="D12" s="81">
        <v>0</v>
      </c>
      <c r="E12" s="81">
        <v>0</v>
      </c>
      <c r="F12" s="81">
        <v>0</v>
      </c>
      <c r="G12" s="81">
        <v>0</v>
      </c>
      <c r="H12" s="81">
        <v>0</v>
      </c>
    </row>
    <row r="13" spans="1:8" x14ac:dyDescent="0.3">
      <c r="A13" s="2">
        <v>4</v>
      </c>
      <c r="B13" s="4" t="s">
        <v>239</v>
      </c>
      <c r="C13" s="81">
        <v>0</v>
      </c>
      <c r="D13" s="81">
        <v>0</v>
      </c>
      <c r="E13" s="81">
        <v>0</v>
      </c>
      <c r="F13" s="81">
        <v>0</v>
      </c>
      <c r="G13" s="81">
        <v>0</v>
      </c>
      <c r="H13" s="81">
        <v>0</v>
      </c>
    </row>
    <row r="14" spans="1:8" x14ac:dyDescent="0.3">
      <c r="A14" s="310" t="s">
        <v>104</v>
      </c>
      <c r="B14" s="310"/>
      <c r="C14" s="121">
        <f>C8+C9+C12+C13</f>
        <v>0</v>
      </c>
      <c r="D14" s="121">
        <f t="shared" ref="D14:H14" si="1">D8+D9+D12+D13</f>
        <v>0</v>
      </c>
      <c r="E14" s="121">
        <f t="shared" si="1"/>
        <v>0</v>
      </c>
      <c r="F14" s="121">
        <f t="shared" si="1"/>
        <v>0</v>
      </c>
      <c r="G14" s="121">
        <f t="shared" si="1"/>
        <v>0</v>
      </c>
      <c r="H14" s="121">
        <f t="shared" si="1"/>
        <v>0</v>
      </c>
    </row>
    <row r="15" spans="1:8" x14ac:dyDescent="0.3">
      <c r="A15" s="312" t="s">
        <v>117</v>
      </c>
      <c r="B15" s="313"/>
      <c r="C15" s="121"/>
      <c r="D15" s="121"/>
      <c r="E15" s="121"/>
      <c r="F15" s="121"/>
      <c r="G15" s="121"/>
      <c r="H15" s="121"/>
    </row>
    <row r="16" spans="1:8" x14ac:dyDescent="0.3">
      <c r="A16" s="2">
        <v>5</v>
      </c>
      <c r="B16" s="4" t="s">
        <v>83</v>
      </c>
      <c r="C16" s="120">
        <f>C17+C18</f>
        <v>0</v>
      </c>
      <c r="D16" s="120">
        <f t="shared" ref="D16:H16" si="2">D17+D18</f>
        <v>0</v>
      </c>
      <c r="E16" s="120">
        <f t="shared" si="2"/>
        <v>0</v>
      </c>
      <c r="F16" s="120">
        <f t="shared" si="2"/>
        <v>0</v>
      </c>
      <c r="G16" s="120">
        <f t="shared" si="2"/>
        <v>0</v>
      </c>
      <c r="H16" s="120">
        <f t="shared" si="2"/>
        <v>0</v>
      </c>
    </row>
    <row r="17" spans="1:16" x14ac:dyDescent="0.3">
      <c r="A17" s="14" t="s">
        <v>189</v>
      </c>
      <c r="B17" s="235" t="s">
        <v>242</v>
      </c>
      <c r="C17" s="81">
        <v>0</v>
      </c>
      <c r="D17" s="81">
        <v>0</v>
      </c>
      <c r="E17" s="81">
        <v>0</v>
      </c>
      <c r="F17" s="81">
        <v>0</v>
      </c>
      <c r="G17" s="81">
        <v>0</v>
      </c>
      <c r="H17" s="81">
        <v>0</v>
      </c>
      <c r="J17" s="128"/>
      <c r="K17" s="128"/>
      <c r="L17" s="128"/>
      <c r="M17" s="128"/>
      <c r="N17" s="128"/>
      <c r="O17" s="128"/>
      <c r="P17" s="128"/>
    </row>
    <row r="18" spans="1:16" ht="24" x14ac:dyDescent="0.3">
      <c r="A18" s="14" t="s">
        <v>190</v>
      </c>
      <c r="B18" s="235" t="s">
        <v>84</v>
      </c>
      <c r="C18" s="81">
        <v>0</v>
      </c>
      <c r="D18" s="81">
        <v>0</v>
      </c>
      <c r="E18" s="81">
        <v>0</v>
      </c>
      <c r="F18" s="81">
        <v>0</v>
      </c>
      <c r="G18" s="81">
        <v>0</v>
      </c>
      <c r="H18" s="81">
        <v>0</v>
      </c>
    </row>
    <row r="19" spans="1:16" x14ac:dyDescent="0.3">
      <c r="A19" s="2">
        <v>6</v>
      </c>
      <c r="B19" s="235" t="s">
        <v>85</v>
      </c>
      <c r="C19" s="81">
        <v>0</v>
      </c>
      <c r="D19" s="81">
        <v>0</v>
      </c>
      <c r="E19" s="81">
        <v>0</v>
      </c>
      <c r="F19" s="81">
        <v>0</v>
      </c>
      <c r="G19" s="81">
        <v>0</v>
      </c>
      <c r="H19" s="81">
        <v>0</v>
      </c>
    </row>
    <row r="20" spans="1:16" x14ac:dyDescent="0.3">
      <c r="A20" s="2">
        <v>7</v>
      </c>
      <c r="B20" s="4" t="s">
        <v>206</v>
      </c>
      <c r="C20" s="81">
        <v>0</v>
      </c>
      <c r="D20" s="81">
        <v>0</v>
      </c>
      <c r="E20" s="81">
        <v>0</v>
      </c>
      <c r="F20" s="81">
        <v>0</v>
      </c>
      <c r="G20" s="81">
        <v>0</v>
      </c>
      <c r="H20" s="81">
        <v>0</v>
      </c>
    </row>
    <row r="21" spans="1:16" s="15" customFormat="1" x14ac:dyDescent="0.3">
      <c r="A21" s="310" t="s">
        <v>111</v>
      </c>
      <c r="B21" s="310"/>
      <c r="C21" s="121">
        <f>C16+C20+C19</f>
        <v>0</v>
      </c>
      <c r="D21" s="121">
        <f t="shared" ref="D21:H21" si="3">D16+D20+D19</f>
        <v>0</v>
      </c>
      <c r="E21" s="121">
        <f t="shared" si="3"/>
        <v>0</v>
      </c>
      <c r="F21" s="121">
        <f t="shared" si="3"/>
        <v>0</v>
      </c>
      <c r="G21" s="121">
        <f t="shared" si="3"/>
        <v>0</v>
      </c>
      <c r="H21" s="121">
        <f t="shared" si="3"/>
        <v>0</v>
      </c>
    </row>
    <row r="22" spans="1:16" s="15" customFormat="1" x14ac:dyDescent="0.3">
      <c r="A22" s="310" t="s">
        <v>240</v>
      </c>
      <c r="B22" s="310"/>
      <c r="C22" s="121">
        <f>C14-C21</f>
        <v>0</v>
      </c>
      <c r="D22" s="121">
        <f t="shared" ref="D22:H22" si="4">D14-D21</f>
        <v>0</v>
      </c>
      <c r="E22" s="121">
        <f t="shared" si="4"/>
        <v>0</v>
      </c>
      <c r="F22" s="121">
        <f t="shared" si="4"/>
        <v>0</v>
      </c>
      <c r="G22" s="121">
        <f t="shared" si="4"/>
        <v>0</v>
      </c>
      <c r="H22" s="121">
        <f t="shared" si="4"/>
        <v>0</v>
      </c>
    </row>
    <row r="23" spans="1:16" x14ac:dyDescent="0.3">
      <c r="A23" s="278" t="s">
        <v>106</v>
      </c>
      <c r="B23" s="314"/>
      <c r="C23" s="314"/>
      <c r="D23" s="314"/>
      <c r="E23" s="314"/>
      <c r="F23" s="314"/>
      <c r="G23" s="314"/>
      <c r="H23" s="314"/>
    </row>
    <row r="24" spans="1:16" x14ac:dyDescent="0.3">
      <c r="A24" s="312" t="s">
        <v>118</v>
      </c>
      <c r="B24" s="313"/>
      <c r="C24" s="82"/>
      <c r="D24" s="82"/>
      <c r="E24" s="82"/>
      <c r="F24" s="82"/>
      <c r="G24" s="82"/>
      <c r="H24" s="82"/>
    </row>
    <row r="25" spans="1:16" x14ac:dyDescent="0.3">
      <c r="A25" s="2">
        <v>8</v>
      </c>
      <c r="B25" s="4" t="s">
        <v>77</v>
      </c>
      <c r="C25" s="81">
        <v>0</v>
      </c>
      <c r="D25" s="81">
        <v>0</v>
      </c>
      <c r="E25" s="81">
        <v>0</v>
      </c>
      <c r="F25" s="81">
        <v>0</v>
      </c>
      <c r="G25" s="81">
        <v>0</v>
      </c>
      <c r="H25" s="81">
        <v>0</v>
      </c>
    </row>
    <row r="26" spans="1:16" x14ac:dyDescent="0.3">
      <c r="A26" s="310" t="s">
        <v>109</v>
      </c>
      <c r="B26" s="310"/>
      <c r="C26" s="82">
        <f>C25</f>
        <v>0</v>
      </c>
      <c r="D26" s="82">
        <f t="shared" ref="D26:H26" si="5">D25</f>
        <v>0</v>
      </c>
      <c r="E26" s="82">
        <f t="shared" si="5"/>
        <v>0</v>
      </c>
      <c r="F26" s="82">
        <f t="shared" si="5"/>
        <v>0</v>
      </c>
      <c r="G26" s="82">
        <f t="shared" si="5"/>
        <v>0</v>
      </c>
      <c r="H26" s="82">
        <f t="shared" si="5"/>
        <v>0</v>
      </c>
    </row>
    <row r="27" spans="1:16" ht="27.75" customHeight="1" x14ac:dyDescent="0.3">
      <c r="A27" s="278" t="s">
        <v>296</v>
      </c>
      <c r="B27" s="279"/>
      <c r="C27" s="82"/>
      <c r="D27" s="82"/>
      <c r="E27" s="82"/>
      <c r="F27" s="82"/>
      <c r="G27" s="82"/>
      <c r="H27" s="82"/>
    </row>
    <row r="28" spans="1:16" x14ac:dyDescent="0.3">
      <c r="A28" s="2">
        <v>9</v>
      </c>
      <c r="B28" s="4" t="s">
        <v>136</v>
      </c>
      <c r="C28" s="81">
        <v>0</v>
      </c>
      <c r="D28" s="81">
        <v>0</v>
      </c>
      <c r="E28" s="81">
        <v>0</v>
      </c>
      <c r="F28" s="81">
        <v>0</v>
      </c>
      <c r="G28" s="81">
        <v>0</v>
      </c>
      <c r="H28" s="81">
        <v>0</v>
      </c>
    </row>
    <row r="29" spans="1:16" x14ac:dyDescent="0.3">
      <c r="A29" s="2">
        <v>10</v>
      </c>
      <c r="B29" s="4" t="s">
        <v>137</v>
      </c>
      <c r="C29" s="81">
        <v>0</v>
      </c>
      <c r="D29" s="81">
        <v>0</v>
      </c>
      <c r="E29" s="81">
        <v>0</v>
      </c>
      <c r="F29" s="81">
        <v>0</v>
      </c>
      <c r="G29" s="81">
        <v>0</v>
      </c>
      <c r="H29" s="81">
        <v>0</v>
      </c>
    </row>
    <row r="30" spans="1:16" x14ac:dyDescent="0.3">
      <c r="A30" s="2">
        <v>11</v>
      </c>
      <c r="B30" s="4" t="s">
        <v>138</v>
      </c>
      <c r="C30" s="81">
        <v>0</v>
      </c>
      <c r="D30" s="81">
        <v>0</v>
      </c>
      <c r="E30" s="81">
        <v>0</v>
      </c>
      <c r="F30" s="81">
        <v>0</v>
      </c>
      <c r="G30" s="81">
        <v>0</v>
      </c>
      <c r="H30" s="81">
        <v>0</v>
      </c>
    </row>
    <row r="31" spans="1:16" x14ac:dyDescent="0.3">
      <c r="A31" s="310" t="s">
        <v>110</v>
      </c>
      <c r="B31" s="310"/>
      <c r="C31" s="121">
        <f>SUM(C28:C30)</f>
        <v>0</v>
      </c>
      <c r="D31" s="121">
        <f t="shared" ref="D31:H31" si="6">SUM(D28:D30)</f>
        <v>0</v>
      </c>
      <c r="E31" s="121">
        <f t="shared" si="6"/>
        <v>0</v>
      </c>
      <c r="F31" s="121">
        <f t="shared" si="6"/>
        <v>0</v>
      </c>
      <c r="G31" s="121">
        <f t="shared" si="6"/>
        <v>0</v>
      </c>
      <c r="H31" s="121">
        <f t="shared" si="6"/>
        <v>0</v>
      </c>
    </row>
    <row r="32" spans="1:16" x14ac:dyDescent="0.3">
      <c r="A32" s="310" t="s">
        <v>113</v>
      </c>
      <c r="B32" s="310"/>
      <c r="C32" s="121">
        <f>C26-C31</f>
        <v>0</v>
      </c>
      <c r="D32" s="121">
        <f t="shared" ref="D32:H32" si="7">D26-D31</f>
        <v>0</v>
      </c>
      <c r="E32" s="121">
        <f t="shared" si="7"/>
        <v>0</v>
      </c>
      <c r="F32" s="121">
        <f t="shared" si="7"/>
        <v>0</v>
      </c>
      <c r="G32" s="121">
        <f t="shared" si="7"/>
        <v>0</v>
      </c>
      <c r="H32" s="121">
        <f t="shared" si="7"/>
        <v>0</v>
      </c>
    </row>
    <row r="33" spans="1:8" x14ac:dyDescent="0.3">
      <c r="A33" s="310" t="s">
        <v>87</v>
      </c>
      <c r="B33" s="310"/>
      <c r="C33" s="121">
        <f>C32+C22</f>
        <v>0</v>
      </c>
      <c r="D33" s="121">
        <f t="shared" ref="D33:H33" si="8">D32+D22</f>
        <v>0</v>
      </c>
      <c r="E33" s="121">
        <f t="shared" si="8"/>
        <v>0</v>
      </c>
      <c r="F33" s="121">
        <f t="shared" si="8"/>
        <v>0</v>
      </c>
      <c r="G33" s="121">
        <f t="shared" si="8"/>
        <v>0</v>
      </c>
      <c r="H33" s="121">
        <f t="shared" si="8"/>
        <v>0</v>
      </c>
    </row>
    <row r="34" spans="1:8" x14ac:dyDescent="0.3">
      <c r="A34" s="278" t="s">
        <v>114</v>
      </c>
      <c r="B34" s="311"/>
      <c r="C34" s="311"/>
      <c r="D34" s="311"/>
      <c r="E34" s="311"/>
      <c r="F34" s="311"/>
      <c r="G34" s="311"/>
      <c r="H34" s="311"/>
    </row>
    <row r="35" spans="1:8" x14ac:dyDescent="0.3">
      <c r="A35" s="2"/>
      <c r="B35" s="234" t="s">
        <v>119</v>
      </c>
      <c r="C35" s="121"/>
      <c r="D35" s="121"/>
      <c r="E35" s="121"/>
      <c r="F35" s="121"/>
      <c r="G35" s="121"/>
      <c r="H35" s="121"/>
    </row>
    <row r="36" spans="1:8" x14ac:dyDescent="0.3">
      <c r="A36" s="18">
        <v>11</v>
      </c>
      <c r="B36" s="19" t="s">
        <v>88</v>
      </c>
      <c r="C36" s="84">
        <f>C37+C40+C43+C46+C49+C52</f>
        <v>0</v>
      </c>
      <c r="D36" s="84">
        <f t="shared" ref="D36:H36" si="9">D37+D40+D43+D46+D49+D52</f>
        <v>0</v>
      </c>
      <c r="E36" s="84">
        <f t="shared" si="9"/>
        <v>0</v>
      </c>
      <c r="F36" s="84">
        <f t="shared" si="9"/>
        <v>0</v>
      </c>
      <c r="G36" s="84">
        <f t="shared" si="9"/>
        <v>0</v>
      </c>
      <c r="H36" s="84">
        <f t="shared" si="9"/>
        <v>0</v>
      </c>
    </row>
    <row r="37" spans="1:8" x14ac:dyDescent="0.3">
      <c r="A37" s="231" t="s">
        <v>359</v>
      </c>
      <c r="B37" s="19" t="s">
        <v>44</v>
      </c>
      <c r="C37" s="214">
        <f>C38+C39</f>
        <v>0</v>
      </c>
      <c r="D37" s="214">
        <f t="shared" ref="D37:H37" si="10">D38+D39</f>
        <v>0</v>
      </c>
      <c r="E37" s="214">
        <f t="shared" si="10"/>
        <v>0</v>
      </c>
      <c r="F37" s="214">
        <f t="shared" si="10"/>
        <v>0</v>
      </c>
      <c r="G37" s="214">
        <f t="shared" si="10"/>
        <v>0</v>
      </c>
      <c r="H37" s="214">
        <f t="shared" si="10"/>
        <v>0</v>
      </c>
    </row>
    <row r="38" spans="1:8" x14ac:dyDescent="0.3">
      <c r="A38" s="18"/>
      <c r="B38" s="215" t="s">
        <v>203</v>
      </c>
      <c r="C38" s="81">
        <v>0</v>
      </c>
      <c r="D38" s="81">
        <v>0</v>
      </c>
      <c r="E38" s="81">
        <v>0</v>
      </c>
      <c r="F38" s="81">
        <v>0</v>
      </c>
      <c r="G38" s="81">
        <v>0</v>
      </c>
      <c r="H38" s="81">
        <v>0</v>
      </c>
    </row>
    <row r="39" spans="1:8" x14ac:dyDescent="0.3">
      <c r="A39" s="18"/>
      <c r="B39" s="215" t="s">
        <v>207</v>
      </c>
      <c r="C39" s="81">
        <v>0</v>
      </c>
      <c r="D39" s="81">
        <v>0</v>
      </c>
      <c r="E39" s="81">
        <v>0</v>
      </c>
      <c r="F39" s="81">
        <v>0</v>
      </c>
      <c r="G39" s="81">
        <v>0</v>
      </c>
      <c r="H39" s="81">
        <v>0</v>
      </c>
    </row>
    <row r="40" spans="1:8" x14ac:dyDescent="0.3">
      <c r="A40" s="18" t="s">
        <v>89</v>
      </c>
      <c r="B40" s="19" t="s">
        <v>45</v>
      </c>
      <c r="C40" s="214">
        <f>C41+C42</f>
        <v>0</v>
      </c>
      <c r="D40" s="214">
        <f>D41+D42</f>
        <v>0</v>
      </c>
      <c r="E40" s="214">
        <f t="shared" ref="E40:H40" si="11">E41+E42</f>
        <v>0</v>
      </c>
      <c r="F40" s="214">
        <f t="shared" si="11"/>
        <v>0</v>
      </c>
      <c r="G40" s="214">
        <f t="shared" si="11"/>
        <v>0</v>
      </c>
      <c r="H40" s="214">
        <f t="shared" si="11"/>
        <v>0</v>
      </c>
    </row>
    <row r="41" spans="1:8" x14ac:dyDescent="0.3">
      <c r="A41" s="18"/>
      <c r="B41" s="215" t="s">
        <v>204</v>
      </c>
      <c r="C41" s="81">
        <v>0</v>
      </c>
      <c r="D41" s="81">
        <v>0</v>
      </c>
      <c r="E41" s="81">
        <v>0</v>
      </c>
      <c r="F41" s="81">
        <v>0</v>
      </c>
      <c r="G41" s="81">
        <v>0</v>
      </c>
      <c r="H41" s="81">
        <v>0</v>
      </c>
    </row>
    <row r="42" spans="1:8" x14ac:dyDescent="0.3">
      <c r="A42" s="18"/>
      <c r="B42" s="215" t="s">
        <v>208</v>
      </c>
      <c r="C42" s="81">
        <v>0</v>
      </c>
      <c r="D42" s="81">
        <v>0</v>
      </c>
      <c r="E42" s="81">
        <v>0</v>
      </c>
      <c r="F42" s="81">
        <v>0</v>
      </c>
      <c r="G42" s="81">
        <v>0</v>
      </c>
      <c r="H42" s="81">
        <v>0</v>
      </c>
    </row>
    <row r="43" spans="1:8" x14ac:dyDescent="0.3">
      <c r="A43" s="18" t="s">
        <v>90</v>
      </c>
      <c r="B43" s="19" t="s">
        <v>46</v>
      </c>
      <c r="C43" s="214">
        <f>C44+C45</f>
        <v>0</v>
      </c>
      <c r="D43" s="214">
        <f t="shared" ref="D43:H43" si="12">D44+D45</f>
        <v>0</v>
      </c>
      <c r="E43" s="214">
        <f t="shared" si="12"/>
        <v>0</v>
      </c>
      <c r="F43" s="214">
        <f t="shared" si="12"/>
        <v>0</v>
      </c>
      <c r="G43" s="214">
        <f t="shared" si="12"/>
        <v>0</v>
      </c>
      <c r="H43" s="214">
        <f t="shared" si="12"/>
        <v>0</v>
      </c>
    </row>
    <row r="44" spans="1:8" x14ac:dyDescent="0.3">
      <c r="A44" s="18"/>
      <c r="B44" s="215" t="s">
        <v>205</v>
      </c>
      <c r="C44" s="81">
        <v>0</v>
      </c>
      <c r="D44" s="81">
        <v>0</v>
      </c>
      <c r="E44" s="81">
        <v>0</v>
      </c>
      <c r="F44" s="81">
        <v>0</v>
      </c>
      <c r="G44" s="81">
        <v>0</v>
      </c>
      <c r="H44" s="81">
        <v>0</v>
      </c>
    </row>
    <row r="45" spans="1:8" x14ac:dyDescent="0.3">
      <c r="A45" s="18"/>
      <c r="B45" s="215" t="s">
        <v>209</v>
      </c>
      <c r="C45" s="81">
        <v>0</v>
      </c>
      <c r="D45" s="81">
        <v>0</v>
      </c>
      <c r="E45" s="81">
        <v>0</v>
      </c>
      <c r="F45" s="81">
        <v>0</v>
      </c>
      <c r="G45" s="81">
        <v>0</v>
      </c>
      <c r="H45" s="81">
        <v>0</v>
      </c>
    </row>
    <row r="46" spans="1:8" ht="24" x14ac:dyDescent="0.3">
      <c r="A46" s="18" t="s">
        <v>91</v>
      </c>
      <c r="B46" s="19" t="s">
        <v>280</v>
      </c>
      <c r="C46" s="214">
        <f>C47+C48</f>
        <v>0</v>
      </c>
      <c r="D46" s="214">
        <f t="shared" ref="D46:H46" si="13">D47+D48</f>
        <v>0</v>
      </c>
      <c r="E46" s="214">
        <f t="shared" si="13"/>
        <v>0</v>
      </c>
      <c r="F46" s="214">
        <f t="shared" si="13"/>
        <v>0</v>
      </c>
      <c r="G46" s="214">
        <f t="shared" si="13"/>
        <v>0</v>
      </c>
      <c r="H46" s="214">
        <f t="shared" si="13"/>
        <v>0</v>
      </c>
    </row>
    <row r="47" spans="1:8" ht="24" x14ac:dyDescent="0.3">
      <c r="A47" s="18"/>
      <c r="B47" s="215" t="s">
        <v>238</v>
      </c>
      <c r="C47" s="81">
        <v>0</v>
      </c>
      <c r="D47" s="81">
        <v>0</v>
      </c>
      <c r="E47" s="81">
        <v>0</v>
      </c>
      <c r="F47" s="81">
        <v>0</v>
      </c>
      <c r="G47" s="81">
        <v>0</v>
      </c>
      <c r="H47" s="81">
        <v>0</v>
      </c>
    </row>
    <row r="48" spans="1:8" ht="24" x14ac:dyDescent="0.3">
      <c r="A48" s="18"/>
      <c r="B48" s="215" t="s">
        <v>210</v>
      </c>
      <c r="C48" s="81">
        <v>0</v>
      </c>
      <c r="D48" s="81">
        <v>0</v>
      </c>
      <c r="E48" s="81">
        <v>0</v>
      </c>
      <c r="F48" s="81">
        <v>0</v>
      </c>
      <c r="G48" s="81">
        <v>0</v>
      </c>
      <c r="H48" s="81">
        <v>0</v>
      </c>
    </row>
    <row r="49" spans="1:11" x14ac:dyDescent="0.3">
      <c r="A49" s="18" t="s">
        <v>360</v>
      </c>
      <c r="B49" s="19" t="s">
        <v>47</v>
      </c>
      <c r="C49" s="214">
        <f>C50+C51</f>
        <v>0</v>
      </c>
      <c r="D49" s="214">
        <f t="shared" ref="D49:H49" si="14">D50+D51</f>
        <v>0</v>
      </c>
      <c r="E49" s="214">
        <f t="shared" si="14"/>
        <v>0</v>
      </c>
      <c r="F49" s="214">
        <f t="shared" si="14"/>
        <v>0</v>
      </c>
      <c r="G49" s="214">
        <f t="shared" si="14"/>
        <v>0</v>
      </c>
      <c r="H49" s="214">
        <f t="shared" si="14"/>
        <v>0</v>
      </c>
    </row>
    <row r="50" spans="1:11" x14ac:dyDescent="0.3">
      <c r="A50" s="18"/>
      <c r="B50" s="215" t="s">
        <v>213</v>
      </c>
      <c r="C50" s="81">
        <v>0</v>
      </c>
      <c r="D50" s="81">
        <v>0</v>
      </c>
      <c r="E50" s="81">
        <v>0</v>
      </c>
      <c r="F50" s="81">
        <v>0</v>
      </c>
      <c r="G50" s="81">
        <v>0</v>
      </c>
      <c r="H50" s="81">
        <v>0</v>
      </c>
    </row>
    <row r="51" spans="1:11" x14ac:dyDescent="0.3">
      <c r="A51" s="18"/>
      <c r="B51" s="215" t="s">
        <v>214</v>
      </c>
      <c r="C51" s="81">
        <v>0</v>
      </c>
      <c r="D51" s="81">
        <v>0</v>
      </c>
      <c r="E51" s="81">
        <v>0</v>
      </c>
      <c r="F51" s="81">
        <v>0</v>
      </c>
      <c r="G51" s="81">
        <v>0</v>
      </c>
      <c r="H51" s="81">
        <v>0</v>
      </c>
    </row>
    <row r="52" spans="1:11" s="15" customFormat="1" x14ac:dyDescent="0.3">
      <c r="A52" s="16" t="s">
        <v>92</v>
      </c>
      <c r="B52" s="19" t="s">
        <v>4</v>
      </c>
      <c r="C52" s="122">
        <f>C53+C54</f>
        <v>0</v>
      </c>
      <c r="D52" s="122">
        <f t="shared" ref="D52:H52" si="15">D53+D54</f>
        <v>0</v>
      </c>
      <c r="E52" s="122">
        <f t="shared" si="15"/>
        <v>0</v>
      </c>
      <c r="F52" s="122">
        <f t="shared" si="15"/>
        <v>0</v>
      </c>
      <c r="G52" s="122">
        <f t="shared" si="15"/>
        <v>0</v>
      </c>
      <c r="H52" s="122">
        <f t="shared" si="15"/>
        <v>0</v>
      </c>
    </row>
    <row r="53" spans="1:11" x14ac:dyDescent="0.3">
      <c r="A53" s="2"/>
      <c r="B53" s="4" t="s">
        <v>212</v>
      </c>
      <c r="C53" s="81">
        <v>0</v>
      </c>
      <c r="D53" s="81">
        <v>0</v>
      </c>
      <c r="E53" s="81">
        <v>0</v>
      </c>
      <c r="F53" s="81">
        <v>0</v>
      </c>
      <c r="G53" s="81">
        <v>0</v>
      </c>
      <c r="H53" s="81">
        <v>0</v>
      </c>
    </row>
    <row r="54" spans="1:11" x14ac:dyDescent="0.3">
      <c r="A54" s="2"/>
      <c r="B54" s="4" t="s">
        <v>211</v>
      </c>
      <c r="C54" s="81">
        <v>0</v>
      </c>
      <c r="D54" s="81">
        <v>0</v>
      </c>
      <c r="E54" s="81">
        <v>0</v>
      </c>
      <c r="F54" s="81">
        <v>0</v>
      </c>
      <c r="G54" s="81">
        <v>0</v>
      </c>
      <c r="H54" s="81">
        <v>0</v>
      </c>
    </row>
    <row r="55" spans="1:11" x14ac:dyDescent="0.3">
      <c r="A55" s="2" t="s">
        <v>93</v>
      </c>
      <c r="B55" s="9" t="s">
        <v>1</v>
      </c>
      <c r="C55" s="84">
        <f>C56+C57+C58+C59</f>
        <v>0</v>
      </c>
      <c r="D55" s="84">
        <f t="shared" ref="D55:H55" si="16">D56+D57+D58+D59</f>
        <v>0</v>
      </c>
      <c r="E55" s="84">
        <f t="shared" si="16"/>
        <v>0</v>
      </c>
      <c r="F55" s="84">
        <f t="shared" si="16"/>
        <v>0</v>
      </c>
      <c r="G55" s="84">
        <f t="shared" si="16"/>
        <v>0</v>
      </c>
      <c r="H55" s="84">
        <f t="shared" si="16"/>
        <v>0</v>
      </c>
    </row>
    <row r="56" spans="1:11" x14ac:dyDescent="0.3">
      <c r="A56" s="2" t="s">
        <v>94</v>
      </c>
      <c r="B56" s="3" t="s">
        <v>131</v>
      </c>
      <c r="C56" s="81">
        <v>0</v>
      </c>
      <c r="D56" s="81">
        <v>0</v>
      </c>
      <c r="E56" s="81">
        <v>0</v>
      </c>
      <c r="F56" s="81">
        <v>0</v>
      </c>
      <c r="G56" s="81">
        <v>0</v>
      </c>
      <c r="H56" s="81">
        <v>0</v>
      </c>
    </row>
    <row r="57" spans="1:11" ht="24" x14ac:dyDescent="0.3">
      <c r="A57" s="2" t="s">
        <v>95</v>
      </c>
      <c r="B57" s="3" t="s">
        <v>132</v>
      </c>
      <c r="C57" s="81">
        <v>0</v>
      </c>
      <c r="D57" s="81">
        <v>0</v>
      </c>
      <c r="E57" s="81">
        <v>0</v>
      </c>
      <c r="F57" s="81">
        <v>0</v>
      </c>
      <c r="G57" s="81">
        <v>0</v>
      </c>
      <c r="H57" s="81">
        <v>0</v>
      </c>
    </row>
    <row r="58" spans="1:11" x14ac:dyDescent="0.3">
      <c r="A58" s="2" t="s">
        <v>96</v>
      </c>
      <c r="B58" s="3" t="s">
        <v>60</v>
      </c>
      <c r="C58" s="81">
        <v>0</v>
      </c>
      <c r="D58" s="81">
        <v>0</v>
      </c>
      <c r="E58" s="81">
        <v>0</v>
      </c>
      <c r="F58" s="81">
        <v>0</v>
      </c>
      <c r="G58" s="81">
        <v>0</v>
      </c>
      <c r="H58" s="81">
        <v>0</v>
      </c>
    </row>
    <row r="59" spans="1:11" ht="36" x14ac:dyDescent="0.3">
      <c r="A59" s="2" t="s">
        <v>97</v>
      </c>
      <c r="B59" s="3" t="s">
        <v>130</v>
      </c>
      <c r="C59" s="81">
        <v>0</v>
      </c>
      <c r="D59" s="81">
        <v>0</v>
      </c>
      <c r="E59" s="81">
        <v>0</v>
      </c>
      <c r="F59" s="81">
        <v>0</v>
      </c>
      <c r="G59" s="81">
        <v>0</v>
      </c>
      <c r="H59" s="81">
        <v>0</v>
      </c>
    </row>
    <row r="60" spans="1:11" s="15" customFormat="1" x14ac:dyDescent="0.3">
      <c r="A60" s="310" t="s">
        <v>115</v>
      </c>
      <c r="B60" s="310"/>
      <c r="C60" s="121">
        <f>C55+C36</f>
        <v>0</v>
      </c>
      <c r="D60" s="121">
        <f t="shared" ref="D60:H60" si="17">D55+D36</f>
        <v>0</v>
      </c>
      <c r="E60" s="121">
        <f t="shared" si="17"/>
        <v>0</v>
      </c>
      <c r="F60" s="121">
        <f t="shared" si="17"/>
        <v>0</v>
      </c>
      <c r="G60" s="121">
        <f t="shared" si="17"/>
        <v>0</v>
      </c>
      <c r="H60" s="121">
        <f t="shared" si="17"/>
        <v>0</v>
      </c>
    </row>
    <row r="61" spans="1:11" x14ac:dyDescent="0.3">
      <c r="A61" s="2"/>
      <c r="B61" s="234" t="s">
        <v>120</v>
      </c>
      <c r="C61" s="82"/>
      <c r="D61" s="82"/>
      <c r="E61" s="82"/>
      <c r="F61" s="82"/>
      <c r="G61" s="82"/>
      <c r="H61" s="82"/>
    </row>
    <row r="62" spans="1:11" x14ac:dyDescent="0.3">
      <c r="A62" s="2"/>
      <c r="B62" s="9" t="s">
        <v>121</v>
      </c>
      <c r="C62" s="121">
        <f>C63+C66+C69+C72+C75+C76+C77</f>
        <v>0</v>
      </c>
      <c r="D62" s="121">
        <f t="shared" ref="D62:H62" si="18">D63+D66+D69+D72+D75+D76+D77</f>
        <v>0</v>
      </c>
      <c r="E62" s="121">
        <f t="shared" si="18"/>
        <v>0</v>
      </c>
      <c r="F62" s="121">
        <f t="shared" si="18"/>
        <v>0</v>
      </c>
      <c r="G62" s="121">
        <f t="shared" si="18"/>
        <v>0</v>
      </c>
      <c r="H62" s="121">
        <f t="shared" si="18"/>
        <v>0</v>
      </c>
    </row>
    <row r="63" spans="1:11" s="15" customFormat="1" x14ac:dyDescent="0.3">
      <c r="A63" s="16">
        <v>13</v>
      </c>
      <c r="B63" s="17" t="s">
        <v>49</v>
      </c>
      <c r="C63" s="122">
        <f>C64+C65</f>
        <v>0</v>
      </c>
      <c r="D63" s="122">
        <f t="shared" ref="D63:H63" si="19">D64+D65</f>
        <v>0</v>
      </c>
      <c r="E63" s="122">
        <f t="shared" si="19"/>
        <v>0</v>
      </c>
      <c r="F63" s="122">
        <f t="shared" si="19"/>
        <v>0</v>
      </c>
      <c r="G63" s="122">
        <f t="shared" si="19"/>
        <v>0</v>
      </c>
      <c r="H63" s="122">
        <f t="shared" si="19"/>
        <v>0</v>
      </c>
    </row>
    <row r="64" spans="1:11" ht="24" x14ac:dyDescent="0.3">
      <c r="A64" s="2"/>
      <c r="B64" s="3" t="s">
        <v>215</v>
      </c>
      <c r="C64" s="81">
        <v>0</v>
      </c>
      <c r="D64" s="81">
        <v>0</v>
      </c>
      <c r="E64" s="81">
        <v>0</v>
      </c>
      <c r="F64" s="81">
        <v>0</v>
      </c>
      <c r="G64" s="81">
        <v>0</v>
      </c>
      <c r="H64" s="81">
        <v>0</v>
      </c>
      <c r="J64" s="128"/>
      <c r="K64" s="128"/>
    </row>
    <row r="65" spans="1:8" ht="24" x14ac:dyDescent="0.3">
      <c r="A65" s="2"/>
      <c r="B65" s="3" t="s">
        <v>216</v>
      </c>
      <c r="C65" s="81">
        <v>0</v>
      </c>
      <c r="D65" s="81">
        <v>0</v>
      </c>
      <c r="E65" s="81">
        <v>0</v>
      </c>
      <c r="F65" s="81">
        <v>0</v>
      </c>
      <c r="G65" s="81">
        <v>0</v>
      </c>
      <c r="H65" s="81">
        <v>0</v>
      </c>
    </row>
    <row r="66" spans="1:8" s="15" customFormat="1" x14ac:dyDescent="0.3">
      <c r="A66" s="16">
        <v>14</v>
      </c>
      <c r="B66" s="17" t="s">
        <v>129</v>
      </c>
      <c r="C66" s="122">
        <f>C67+C68</f>
        <v>0</v>
      </c>
      <c r="D66" s="122">
        <f t="shared" ref="D66:H66" si="20">D67+D68</f>
        <v>0</v>
      </c>
      <c r="E66" s="122">
        <f t="shared" si="20"/>
        <v>0</v>
      </c>
      <c r="F66" s="122">
        <f t="shared" si="20"/>
        <v>0</v>
      </c>
      <c r="G66" s="122">
        <f t="shared" si="20"/>
        <v>0</v>
      </c>
      <c r="H66" s="122">
        <f t="shared" si="20"/>
        <v>0</v>
      </c>
    </row>
    <row r="67" spans="1:8" x14ac:dyDescent="0.3">
      <c r="A67" s="2"/>
      <c r="B67" s="3" t="s">
        <v>217</v>
      </c>
      <c r="C67" s="81">
        <v>0</v>
      </c>
      <c r="D67" s="81">
        <v>0</v>
      </c>
      <c r="E67" s="81">
        <v>0</v>
      </c>
      <c r="F67" s="81">
        <v>0</v>
      </c>
      <c r="G67" s="81">
        <v>0</v>
      </c>
      <c r="H67" s="81">
        <v>0</v>
      </c>
    </row>
    <row r="68" spans="1:8" x14ac:dyDescent="0.3">
      <c r="A68" s="2"/>
      <c r="B68" s="3" t="s">
        <v>218</v>
      </c>
      <c r="C68" s="81">
        <v>0</v>
      </c>
      <c r="D68" s="81">
        <v>0</v>
      </c>
      <c r="E68" s="81">
        <v>0</v>
      </c>
      <c r="F68" s="81">
        <v>0</v>
      </c>
      <c r="G68" s="81">
        <v>0</v>
      </c>
      <c r="H68" s="81">
        <v>0</v>
      </c>
    </row>
    <row r="69" spans="1:8" s="15" customFormat="1" x14ac:dyDescent="0.3">
      <c r="A69" s="16">
        <v>15</v>
      </c>
      <c r="B69" s="17" t="s">
        <v>126</v>
      </c>
      <c r="C69" s="122">
        <f>C70+C71</f>
        <v>0</v>
      </c>
      <c r="D69" s="122">
        <f t="shared" ref="D69:H69" si="21">D70+D71</f>
        <v>0</v>
      </c>
      <c r="E69" s="122">
        <f t="shared" si="21"/>
        <v>0</v>
      </c>
      <c r="F69" s="122">
        <f t="shared" si="21"/>
        <v>0</v>
      </c>
      <c r="G69" s="122">
        <f t="shared" si="21"/>
        <v>0</v>
      </c>
      <c r="H69" s="122">
        <f t="shared" si="21"/>
        <v>0</v>
      </c>
    </row>
    <row r="70" spans="1:8" x14ac:dyDescent="0.3">
      <c r="A70" s="2"/>
      <c r="B70" s="3" t="s">
        <v>220</v>
      </c>
      <c r="C70" s="81">
        <v>0</v>
      </c>
      <c r="D70" s="81">
        <v>0</v>
      </c>
      <c r="E70" s="81">
        <v>0</v>
      </c>
      <c r="F70" s="81">
        <v>0</v>
      </c>
      <c r="G70" s="81">
        <v>0</v>
      </c>
      <c r="H70" s="81">
        <v>0</v>
      </c>
    </row>
    <row r="71" spans="1:8" x14ac:dyDescent="0.3">
      <c r="A71" s="2"/>
      <c r="B71" s="3" t="s">
        <v>219</v>
      </c>
      <c r="C71" s="81">
        <v>0</v>
      </c>
      <c r="D71" s="81">
        <v>0</v>
      </c>
      <c r="E71" s="81">
        <v>0</v>
      </c>
      <c r="F71" s="81">
        <v>0</v>
      </c>
      <c r="G71" s="81">
        <v>0</v>
      </c>
      <c r="H71" s="81">
        <v>0</v>
      </c>
    </row>
    <row r="72" spans="1:8" s="15" customFormat="1" x14ac:dyDescent="0.3">
      <c r="A72" s="16">
        <v>16</v>
      </c>
      <c r="B72" s="17" t="s">
        <v>50</v>
      </c>
      <c r="C72" s="122">
        <f>C73+C74</f>
        <v>0</v>
      </c>
      <c r="D72" s="122">
        <f t="shared" ref="D72:H72" si="22">D73+D74</f>
        <v>0</v>
      </c>
      <c r="E72" s="122">
        <f t="shared" si="22"/>
        <v>0</v>
      </c>
      <c r="F72" s="122">
        <f t="shared" si="22"/>
        <v>0</v>
      </c>
      <c r="G72" s="122">
        <f t="shared" si="22"/>
        <v>0</v>
      </c>
      <c r="H72" s="122">
        <f t="shared" si="22"/>
        <v>0</v>
      </c>
    </row>
    <row r="73" spans="1:8" x14ac:dyDescent="0.3">
      <c r="A73" s="2"/>
      <c r="B73" s="3" t="s">
        <v>221</v>
      </c>
      <c r="C73" s="81">
        <v>0</v>
      </c>
      <c r="D73" s="81">
        <v>0</v>
      </c>
      <c r="E73" s="81">
        <v>0</v>
      </c>
      <c r="F73" s="81">
        <v>0</v>
      </c>
      <c r="G73" s="81">
        <v>0</v>
      </c>
      <c r="H73" s="81">
        <v>0</v>
      </c>
    </row>
    <row r="74" spans="1:8" x14ac:dyDescent="0.3">
      <c r="A74" s="2"/>
      <c r="B74" s="3" t="s">
        <v>222</v>
      </c>
      <c r="C74" s="81">
        <v>0</v>
      </c>
      <c r="D74" s="81">
        <v>0</v>
      </c>
      <c r="E74" s="81">
        <v>0</v>
      </c>
      <c r="F74" s="81">
        <v>0</v>
      </c>
      <c r="G74" s="81">
        <v>0</v>
      </c>
      <c r="H74" s="81">
        <v>0</v>
      </c>
    </row>
    <row r="75" spans="1:8" s="15" customFormat="1" x14ac:dyDescent="0.3">
      <c r="A75" s="16">
        <v>17</v>
      </c>
      <c r="B75" s="17" t="s">
        <v>127</v>
      </c>
      <c r="C75" s="81">
        <v>0</v>
      </c>
      <c r="D75" s="81">
        <v>0</v>
      </c>
      <c r="E75" s="81">
        <v>0</v>
      </c>
      <c r="F75" s="81">
        <v>0</v>
      </c>
      <c r="G75" s="81">
        <v>0</v>
      </c>
      <c r="H75" s="81">
        <v>0</v>
      </c>
    </row>
    <row r="76" spans="1:8" s="15" customFormat="1" x14ac:dyDescent="0.3">
      <c r="A76" s="16">
        <v>18</v>
      </c>
      <c r="B76" s="17" t="s">
        <v>174</v>
      </c>
      <c r="C76" s="81">
        <v>0</v>
      </c>
      <c r="D76" s="81">
        <v>0</v>
      </c>
      <c r="E76" s="81">
        <v>0</v>
      </c>
      <c r="F76" s="81">
        <v>0</v>
      </c>
      <c r="G76" s="81">
        <v>0</v>
      </c>
      <c r="H76" s="81">
        <v>0</v>
      </c>
    </row>
    <row r="77" spans="1:8" s="15" customFormat="1" ht="24" x14ac:dyDescent="0.3">
      <c r="A77" s="16">
        <v>19</v>
      </c>
      <c r="B77" s="17" t="s">
        <v>128</v>
      </c>
      <c r="C77" s="122">
        <f>C78+C79</f>
        <v>0</v>
      </c>
      <c r="D77" s="122">
        <f t="shared" ref="D77:H77" si="23">D78+D79</f>
        <v>0</v>
      </c>
      <c r="E77" s="122">
        <f t="shared" si="23"/>
        <v>0</v>
      </c>
      <c r="F77" s="122">
        <f t="shared" si="23"/>
        <v>0</v>
      </c>
      <c r="G77" s="122">
        <f t="shared" si="23"/>
        <v>0</v>
      </c>
      <c r="H77" s="122">
        <f t="shared" si="23"/>
        <v>0</v>
      </c>
    </row>
    <row r="78" spans="1:8" x14ac:dyDescent="0.3">
      <c r="A78" s="2"/>
      <c r="B78" s="3" t="s">
        <v>223</v>
      </c>
      <c r="C78" s="81">
        <v>0</v>
      </c>
      <c r="D78" s="81">
        <v>0</v>
      </c>
      <c r="E78" s="81">
        <v>0</v>
      </c>
      <c r="F78" s="81">
        <v>0</v>
      </c>
      <c r="G78" s="81">
        <v>0</v>
      </c>
      <c r="H78" s="81">
        <v>0</v>
      </c>
    </row>
    <row r="79" spans="1:8" x14ac:dyDescent="0.3">
      <c r="A79" s="2"/>
      <c r="B79" s="3" t="s">
        <v>224</v>
      </c>
      <c r="C79" s="81">
        <v>0</v>
      </c>
      <c r="D79" s="81">
        <v>0</v>
      </c>
      <c r="E79" s="81">
        <v>0</v>
      </c>
      <c r="F79" s="81">
        <v>0</v>
      </c>
      <c r="G79" s="81">
        <v>0</v>
      </c>
      <c r="H79" s="81">
        <v>0</v>
      </c>
    </row>
    <row r="80" spans="1:8" x14ac:dyDescent="0.3">
      <c r="A80" s="2"/>
      <c r="B80" s="234" t="s">
        <v>2</v>
      </c>
      <c r="C80" s="121">
        <f>C81+C85</f>
        <v>0</v>
      </c>
      <c r="D80" s="121">
        <f t="shared" ref="D80:H80" si="24">D81+D85</f>
        <v>0</v>
      </c>
      <c r="E80" s="121">
        <f t="shared" si="24"/>
        <v>0</v>
      </c>
      <c r="F80" s="121">
        <f t="shared" si="24"/>
        <v>0</v>
      </c>
      <c r="G80" s="121">
        <f t="shared" si="24"/>
        <v>0</v>
      </c>
      <c r="H80" s="121">
        <f t="shared" si="24"/>
        <v>0</v>
      </c>
    </row>
    <row r="81" spans="1:8" x14ac:dyDescent="0.3">
      <c r="A81" s="2">
        <v>20</v>
      </c>
      <c r="B81" s="17" t="s">
        <v>57</v>
      </c>
      <c r="C81" s="121">
        <f>SUM(C82:C84)</f>
        <v>0</v>
      </c>
      <c r="D81" s="121">
        <f t="shared" ref="D81:H81" si="25">SUM(D82:D84)</f>
        <v>0</v>
      </c>
      <c r="E81" s="121">
        <f t="shared" si="25"/>
        <v>0</v>
      </c>
      <c r="F81" s="121">
        <f t="shared" si="25"/>
        <v>0</v>
      </c>
      <c r="G81" s="121">
        <f t="shared" si="25"/>
        <v>0</v>
      </c>
      <c r="H81" s="121">
        <f t="shared" si="25"/>
        <v>0</v>
      </c>
    </row>
    <row r="82" spans="1:8" x14ac:dyDescent="0.3">
      <c r="A82" s="2"/>
      <c r="B82" s="4" t="s">
        <v>243</v>
      </c>
      <c r="C82" s="81">
        <v>0</v>
      </c>
      <c r="D82" s="81">
        <v>0</v>
      </c>
      <c r="E82" s="81">
        <v>0</v>
      </c>
      <c r="F82" s="81">
        <v>0</v>
      </c>
      <c r="G82" s="81">
        <v>0</v>
      </c>
      <c r="H82" s="81">
        <v>0</v>
      </c>
    </row>
    <row r="83" spans="1:8" ht="24" x14ac:dyDescent="0.3">
      <c r="A83" s="2"/>
      <c r="B83" s="4" t="s">
        <v>86</v>
      </c>
      <c r="C83" s="81">
        <v>0</v>
      </c>
      <c r="D83" s="81">
        <v>0</v>
      </c>
      <c r="E83" s="81">
        <v>0</v>
      </c>
      <c r="F83" s="81">
        <v>0</v>
      </c>
      <c r="G83" s="81">
        <v>0</v>
      </c>
      <c r="H83" s="81">
        <v>0</v>
      </c>
    </row>
    <row r="84" spans="1:8" x14ac:dyDescent="0.3">
      <c r="A84" s="2"/>
      <c r="B84" s="4" t="s">
        <v>124</v>
      </c>
      <c r="C84" s="81">
        <v>0</v>
      </c>
      <c r="D84" s="81">
        <v>0</v>
      </c>
      <c r="E84" s="81">
        <v>0</v>
      </c>
      <c r="F84" s="81">
        <v>0</v>
      </c>
      <c r="G84" s="81">
        <v>0</v>
      </c>
      <c r="H84" s="81">
        <v>0</v>
      </c>
    </row>
    <row r="85" spans="1:8" s="15" customFormat="1" ht="48" x14ac:dyDescent="0.3">
      <c r="A85" s="16">
        <v>21</v>
      </c>
      <c r="B85" s="17" t="s">
        <v>133</v>
      </c>
      <c r="C85" s="81">
        <v>0</v>
      </c>
      <c r="D85" s="81">
        <v>0</v>
      </c>
      <c r="E85" s="81">
        <v>0</v>
      </c>
      <c r="F85" s="81">
        <v>0</v>
      </c>
      <c r="G85" s="81">
        <v>0</v>
      </c>
      <c r="H85" s="81">
        <v>0</v>
      </c>
    </row>
    <row r="86" spans="1:8" x14ac:dyDescent="0.3">
      <c r="A86" s="310" t="s">
        <v>122</v>
      </c>
      <c r="B86" s="310"/>
      <c r="C86" s="121">
        <f>C62+C80</f>
        <v>0</v>
      </c>
      <c r="D86" s="121">
        <f t="shared" ref="D86:H86" si="26">D62+D80</f>
        <v>0</v>
      </c>
      <c r="E86" s="121">
        <f t="shared" si="26"/>
        <v>0</v>
      </c>
      <c r="F86" s="121">
        <f t="shared" si="26"/>
        <v>0</v>
      </c>
      <c r="G86" s="121">
        <f t="shared" si="26"/>
        <v>0</v>
      </c>
      <c r="H86" s="121">
        <f t="shared" si="26"/>
        <v>0</v>
      </c>
    </row>
    <row r="87" spans="1:8" x14ac:dyDescent="0.3">
      <c r="A87" s="310" t="s">
        <v>123</v>
      </c>
      <c r="B87" s="310"/>
      <c r="C87" s="121">
        <f>C60-C86</f>
        <v>0</v>
      </c>
      <c r="D87" s="121">
        <f t="shared" ref="D87:H87" si="27">D60-D86</f>
        <v>0</v>
      </c>
      <c r="E87" s="121">
        <f t="shared" si="27"/>
        <v>0</v>
      </c>
      <c r="F87" s="121">
        <f t="shared" si="27"/>
        <v>0</v>
      </c>
      <c r="G87" s="121">
        <f t="shared" si="27"/>
        <v>0</v>
      </c>
      <c r="H87" s="121">
        <f t="shared" si="27"/>
        <v>0</v>
      </c>
    </row>
    <row r="88" spans="1:8" ht="25.5" customHeight="1" x14ac:dyDescent="0.3">
      <c r="A88" s="310" t="s">
        <v>125</v>
      </c>
      <c r="B88" s="310"/>
      <c r="C88" s="121">
        <f>C33+C87</f>
        <v>0</v>
      </c>
      <c r="D88" s="121">
        <f t="shared" ref="D88:H88" si="28">D33+D87</f>
        <v>0</v>
      </c>
      <c r="E88" s="121">
        <f t="shared" si="28"/>
        <v>0</v>
      </c>
      <c r="F88" s="121">
        <f t="shared" si="28"/>
        <v>0</v>
      </c>
      <c r="G88" s="121">
        <f t="shared" si="28"/>
        <v>0</v>
      </c>
      <c r="H88" s="121">
        <f t="shared" si="28"/>
        <v>0</v>
      </c>
    </row>
    <row r="89" spans="1:8" x14ac:dyDescent="0.3">
      <c r="A89" s="2">
        <v>22</v>
      </c>
      <c r="B89" s="4" t="s">
        <v>98</v>
      </c>
      <c r="C89" s="81">
        <v>0</v>
      </c>
      <c r="D89" s="81">
        <v>0</v>
      </c>
      <c r="E89" s="81">
        <v>0</v>
      </c>
      <c r="F89" s="81">
        <v>0</v>
      </c>
      <c r="G89" s="81">
        <v>0</v>
      </c>
      <c r="H89" s="81">
        <v>0</v>
      </c>
    </row>
    <row r="90" spans="1:8" x14ac:dyDescent="0.3">
      <c r="A90" s="2">
        <v>23</v>
      </c>
      <c r="B90" s="4" t="s">
        <v>99</v>
      </c>
      <c r="C90" s="81">
        <v>0</v>
      </c>
      <c r="D90" s="81">
        <v>0</v>
      </c>
      <c r="E90" s="81">
        <v>0</v>
      </c>
      <c r="F90" s="81">
        <v>0</v>
      </c>
      <c r="G90" s="81">
        <v>0</v>
      </c>
      <c r="H90" s="81">
        <v>0</v>
      </c>
    </row>
    <row r="91" spans="1:8" x14ac:dyDescent="0.3">
      <c r="A91" s="2">
        <v>24</v>
      </c>
      <c r="B91" s="4" t="s">
        <v>63</v>
      </c>
      <c r="C91" s="81">
        <v>0</v>
      </c>
      <c r="D91" s="81">
        <v>0</v>
      </c>
      <c r="E91" s="81">
        <v>0</v>
      </c>
      <c r="F91" s="81">
        <v>0</v>
      </c>
      <c r="G91" s="81">
        <v>0</v>
      </c>
      <c r="H91" s="81">
        <v>0</v>
      </c>
    </row>
    <row r="92" spans="1:8" x14ac:dyDescent="0.3">
      <c r="A92" s="310" t="s">
        <v>100</v>
      </c>
      <c r="B92" s="310"/>
      <c r="C92" s="121">
        <f>C89-C90+C91</f>
        <v>0</v>
      </c>
      <c r="D92" s="121">
        <f t="shared" ref="D92:H92" si="29">D89-D90+D91</f>
        <v>0</v>
      </c>
      <c r="E92" s="121">
        <f t="shared" si="29"/>
        <v>0</v>
      </c>
      <c r="F92" s="121">
        <f t="shared" si="29"/>
        <v>0</v>
      </c>
      <c r="G92" s="121">
        <f t="shared" si="29"/>
        <v>0</v>
      </c>
      <c r="H92" s="121">
        <f t="shared" si="29"/>
        <v>0</v>
      </c>
    </row>
    <row r="93" spans="1:8" x14ac:dyDescent="0.3">
      <c r="A93" s="310" t="s">
        <v>87</v>
      </c>
      <c r="B93" s="310"/>
      <c r="C93" s="121">
        <f>C33</f>
        <v>0</v>
      </c>
      <c r="D93" s="121">
        <f t="shared" ref="D93:H93" si="30">D33</f>
        <v>0</v>
      </c>
      <c r="E93" s="121">
        <f t="shared" si="30"/>
        <v>0</v>
      </c>
      <c r="F93" s="121">
        <f t="shared" si="30"/>
        <v>0</v>
      </c>
      <c r="G93" s="121">
        <f t="shared" si="30"/>
        <v>0</v>
      </c>
      <c r="H93" s="121">
        <f t="shared" si="30"/>
        <v>0</v>
      </c>
    </row>
    <row r="94" spans="1:8" x14ac:dyDescent="0.3">
      <c r="A94" s="310" t="s">
        <v>135</v>
      </c>
      <c r="B94" s="310"/>
      <c r="C94" s="121">
        <f>C87-C92</f>
        <v>0</v>
      </c>
      <c r="D94" s="121">
        <f t="shared" ref="D94:H94" si="31">D87-D92</f>
        <v>0</v>
      </c>
      <c r="E94" s="121">
        <f t="shared" si="31"/>
        <v>0</v>
      </c>
      <c r="F94" s="121">
        <f t="shared" si="31"/>
        <v>0</v>
      </c>
      <c r="G94" s="121">
        <f t="shared" si="31"/>
        <v>0</v>
      </c>
      <c r="H94" s="121">
        <f t="shared" si="31"/>
        <v>0</v>
      </c>
    </row>
    <row r="95" spans="1:8" x14ac:dyDescent="0.3">
      <c r="A95" s="278" t="s">
        <v>101</v>
      </c>
      <c r="B95" s="311"/>
      <c r="C95" s="311"/>
      <c r="D95" s="311"/>
      <c r="E95" s="311"/>
      <c r="F95" s="311"/>
      <c r="G95" s="311"/>
      <c r="H95" s="311"/>
    </row>
    <row r="96" spans="1:8" x14ac:dyDescent="0.3">
      <c r="A96" s="310" t="s">
        <v>102</v>
      </c>
      <c r="B96" s="310"/>
      <c r="C96" s="121">
        <f>C93+C94</f>
        <v>0</v>
      </c>
      <c r="D96" s="121">
        <f t="shared" ref="D96:H96" si="32">D93+D94</f>
        <v>0</v>
      </c>
      <c r="E96" s="121">
        <f t="shared" si="32"/>
        <v>0</v>
      </c>
      <c r="F96" s="121">
        <f t="shared" si="32"/>
        <v>0</v>
      </c>
      <c r="G96" s="121">
        <f>G93+G94</f>
        <v>0</v>
      </c>
      <c r="H96" s="121">
        <f t="shared" si="32"/>
        <v>0</v>
      </c>
    </row>
    <row r="97" spans="1:8" x14ac:dyDescent="0.3">
      <c r="A97" s="310" t="s">
        <v>144</v>
      </c>
      <c r="B97" s="310"/>
      <c r="C97" s="121">
        <v>0</v>
      </c>
      <c r="D97" s="121">
        <f>C98</f>
        <v>0</v>
      </c>
      <c r="E97" s="121">
        <f t="shared" ref="E97:H97" si="33">D98</f>
        <v>0</v>
      </c>
      <c r="F97" s="121">
        <f t="shared" si="33"/>
        <v>0</v>
      </c>
      <c r="G97" s="121">
        <f t="shared" si="33"/>
        <v>0</v>
      </c>
      <c r="H97" s="121">
        <f t="shared" si="33"/>
        <v>0</v>
      </c>
    </row>
    <row r="98" spans="1:8" x14ac:dyDescent="0.3">
      <c r="A98" s="310" t="s">
        <v>103</v>
      </c>
      <c r="B98" s="310"/>
      <c r="C98" s="121">
        <f>C97+C96</f>
        <v>0</v>
      </c>
      <c r="D98" s="121">
        <f t="shared" ref="D98:H98" si="34">D97+D96</f>
        <v>0</v>
      </c>
      <c r="E98" s="121">
        <f t="shared" si="34"/>
        <v>0</v>
      </c>
      <c r="F98" s="121">
        <f t="shared" si="34"/>
        <v>0</v>
      </c>
      <c r="G98" s="121">
        <f t="shared" si="34"/>
        <v>0</v>
      </c>
      <c r="H98" s="121">
        <f t="shared" si="34"/>
        <v>0</v>
      </c>
    </row>
    <row r="99" spans="1:8" x14ac:dyDescent="0.3">
      <c r="A99" s="320"/>
      <c r="B99" s="320"/>
      <c r="C99" s="321"/>
      <c r="D99" s="321"/>
      <c r="E99" s="321"/>
      <c r="F99" s="321"/>
      <c r="G99" s="321"/>
      <c r="H99" s="321"/>
    </row>
    <row r="100" spans="1:8" ht="13.5" customHeight="1" x14ac:dyDescent="0.3">
      <c r="A100" s="11" t="s">
        <v>364</v>
      </c>
      <c r="B100" s="15"/>
      <c r="C100" s="322" t="str">
        <f>IF(AND(C98&gt;=0,D98&gt;=0,E98&gt;=0,F98&gt;=0,G98&gt;=0,H98&gt;=0),"DA","NU")</f>
        <v>DA</v>
      </c>
      <c r="D100" s="322"/>
      <c r="E100" s="322"/>
      <c r="F100" s="322"/>
      <c r="G100" s="322"/>
      <c r="H100" s="322"/>
    </row>
    <row r="103" spans="1:8" x14ac:dyDescent="0.3">
      <c r="A103" s="302" t="s">
        <v>277</v>
      </c>
      <c r="B103" s="302"/>
      <c r="C103" s="302"/>
      <c r="D103" s="302"/>
      <c r="E103" s="302"/>
      <c r="F103" s="302"/>
      <c r="G103" s="302"/>
      <c r="H103" s="302"/>
    </row>
    <row r="104" spans="1:8" x14ac:dyDescent="0.3">
      <c r="A104" s="303" t="s">
        <v>75</v>
      </c>
      <c r="B104" s="305" t="s">
        <v>74</v>
      </c>
      <c r="C104" s="307" t="s">
        <v>52</v>
      </c>
      <c r="D104" s="308"/>
      <c r="E104" s="308"/>
      <c r="F104" s="308"/>
      <c r="G104" s="308"/>
      <c r="H104" s="308"/>
    </row>
    <row r="105" spans="1:8" x14ac:dyDescent="0.3">
      <c r="A105" s="304"/>
      <c r="B105" s="306"/>
      <c r="C105" s="10" t="s">
        <v>177</v>
      </c>
      <c r="D105" s="10" t="s">
        <v>178</v>
      </c>
      <c r="E105" s="10" t="s">
        <v>179</v>
      </c>
      <c r="F105" s="10" t="s">
        <v>180</v>
      </c>
      <c r="G105" s="10" t="s">
        <v>181</v>
      </c>
      <c r="H105" s="10" t="s">
        <v>182</v>
      </c>
    </row>
    <row r="106" spans="1:8" x14ac:dyDescent="0.3">
      <c r="A106" s="309" t="s">
        <v>73</v>
      </c>
      <c r="B106" s="309"/>
      <c r="C106" s="309"/>
      <c r="D106" s="309"/>
      <c r="E106" s="309"/>
      <c r="F106" s="309"/>
      <c r="G106" s="309"/>
      <c r="H106" s="309"/>
    </row>
    <row r="107" spans="1:8" x14ac:dyDescent="0.3">
      <c r="A107" s="1">
        <v>1</v>
      </c>
      <c r="B107" s="20" t="s">
        <v>72</v>
      </c>
      <c r="C107" s="123">
        <f>C38+C41+C44+C47+C50</f>
        <v>0</v>
      </c>
      <c r="D107" s="123">
        <f t="shared" ref="D107:H107" si="35">D38+D41+D44+D47+D50</f>
        <v>0</v>
      </c>
      <c r="E107" s="123">
        <f t="shared" si="35"/>
        <v>0</v>
      </c>
      <c r="F107" s="123">
        <f t="shared" si="35"/>
        <v>0</v>
      </c>
      <c r="G107" s="123">
        <f t="shared" si="35"/>
        <v>0</v>
      </c>
      <c r="H107" s="123">
        <f t="shared" si="35"/>
        <v>0</v>
      </c>
    </row>
    <row r="108" spans="1:8" ht="24" x14ac:dyDescent="0.3">
      <c r="A108" s="1">
        <v>2</v>
      </c>
      <c r="B108" s="20" t="s">
        <v>286</v>
      </c>
      <c r="C108" s="225">
        <v>0</v>
      </c>
      <c r="D108" s="225">
        <v>0</v>
      </c>
      <c r="E108" s="225">
        <v>0</v>
      </c>
      <c r="F108" s="225">
        <v>0</v>
      </c>
      <c r="G108" s="225">
        <v>0</v>
      </c>
      <c r="H108" s="225">
        <v>0</v>
      </c>
    </row>
    <row r="109" spans="1:8" ht="24" x14ac:dyDescent="0.3">
      <c r="A109" s="1">
        <v>3</v>
      </c>
      <c r="B109" s="20" t="s">
        <v>71</v>
      </c>
      <c r="C109" s="225">
        <v>0</v>
      </c>
      <c r="D109" s="225">
        <v>0</v>
      </c>
      <c r="E109" s="225">
        <v>0</v>
      </c>
      <c r="F109" s="225">
        <v>0</v>
      </c>
      <c r="G109" s="225">
        <v>0</v>
      </c>
      <c r="H109" s="225">
        <v>0</v>
      </c>
    </row>
    <row r="110" spans="1:8" ht="24" x14ac:dyDescent="0.3">
      <c r="A110" s="1">
        <v>4</v>
      </c>
      <c r="B110" s="20" t="s">
        <v>298</v>
      </c>
      <c r="C110" s="225">
        <v>0</v>
      </c>
      <c r="D110" s="225">
        <v>0</v>
      </c>
      <c r="E110" s="225">
        <v>0</v>
      </c>
      <c r="F110" s="225">
        <v>0</v>
      </c>
      <c r="G110" s="225">
        <v>0</v>
      </c>
      <c r="H110" s="225">
        <v>0</v>
      </c>
    </row>
    <row r="111" spans="1:8" x14ac:dyDescent="0.3">
      <c r="A111" s="300" t="s">
        <v>61</v>
      </c>
      <c r="B111" s="300" t="s">
        <v>48</v>
      </c>
      <c r="C111" s="118">
        <f>SUM(C107:C110)</f>
        <v>0</v>
      </c>
      <c r="D111" s="118">
        <f t="shared" ref="D111:H111" si="36">SUM(D107:D110)</f>
        <v>0</v>
      </c>
      <c r="E111" s="118">
        <f t="shared" si="36"/>
        <v>0</v>
      </c>
      <c r="F111" s="118">
        <f t="shared" si="36"/>
        <v>0</v>
      </c>
      <c r="G111" s="118">
        <f t="shared" si="36"/>
        <v>0</v>
      </c>
      <c r="H111" s="118">
        <f t="shared" si="36"/>
        <v>0</v>
      </c>
    </row>
    <row r="112" spans="1:8" x14ac:dyDescent="0.3">
      <c r="A112" s="301" t="s">
        <v>70</v>
      </c>
      <c r="B112" s="301"/>
      <c r="C112" s="301"/>
      <c r="D112" s="301"/>
      <c r="E112" s="301"/>
      <c r="F112" s="301"/>
      <c r="G112" s="301"/>
      <c r="H112" s="301"/>
    </row>
    <row r="113" spans="1:10" x14ac:dyDescent="0.3">
      <c r="A113" s="1">
        <v>5</v>
      </c>
      <c r="B113" s="20" t="s">
        <v>287</v>
      </c>
      <c r="C113" s="124">
        <f>C64+C67+C73+C70</f>
        <v>0</v>
      </c>
      <c r="D113" s="124">
        <f t="shared" ref="D113:H113" si="37">D64+D67+D73+D70</f>
        <v>0</v>
      </c>
      <c r="E113" s="124">
        <f t="shared" si="37"/>
        <v>0</v>
      </c>
      <c r="F113" s="124">
        <f t="shared" si="37"/>
        <v>0</v>
      </c>
      <c r="G113" s="124">
        <f t="shared" si="37"/>
        <v>0</v>
      </c>
      <c r="H113" s="124">
        <f t="shared" si="37"/>
        <v>0</v>
      </c>
      <c r="J113" s="128"/>
    </row>
    <row r="114" spans="1:10" x14ac:dyDescent="0.3">
      <c r="A114" s="1">
        <v>6</v>
      </c>
      <c r="B114" s="20" t="s">
        <v>69</v>
      </c>
      <c r="C114" s="124">
        <f>C75+C76</f>
        <v>0</v>
      </c>
      <c r="D114" s="124">
        <f t="shared" ref="D114:H114" si="38">D75+D76</f>
        <v>0</v>
      </c>
      <c r="E114" s="124">
        <f t="shared" si="38"/>
        <v>0</v>
      </c>
      <c r="F114" s="124">
        <f t="shared" si="38"/>
        <v>0</v>
      </c>
      <c r="G114" s="124">
        <f t="shared" si="38"/>
        <v>0</v>
      </c>
      <c r="H114" s="124">
        <f t="shared" si="38"/>
        <v>0</v>
      </c>
    </row>
    <row r="115" spans="1:10" x14ac:dyDescent="0.3">
      <c r="A115" s="1">
        <v>7</v>
      </c>
      <c r="B115" s="20" t="s">
        <v>279</v>
      </c>
      <c r="C115" s="127">
        <v>0</v>
      </c>
      <c r="D115" s="127">
        <v>0</v>
      </c>
      <c r="E115" s="127">
        <v>0</v>
      </c>
      <c r="F115" s="127">
        <v>0</v>
      </c>
      <c r="G115" s="127">
        <v>0</v>
      </c>
      <c r="H115" s="127">
        <v>0</v>
      </c>
    </row>
    <row r="116" spans="1:10" ht="24" x14ac:dyDescent="0.3">
      <c r="A116" s="1">
        <v>8</v>
      </c>
      <c r="B116" s="20" t="s">
        <v>128</v>
      </c>
      <c r="C116" s="124">
        <f>C78</f>
        <v>0</v>
      </c>
      <c r="D116" s="124">
        <f t="shared" ref="D116:H116" si="39">D78</f>
        <v>0</v>
      </c>
      <c r="E116" s="124">
        <f t="shared" si="39"/>
        <v>0</v>
      </c>
      <c r="F116" s="124">
        <f t="shared" si="39"/>
        <v>0</v>
      </c>
      <c r="G116" s="124">
        <f t="shared" si="39"/>
        <v>0</v>
      </c>
      <c r="H116" s="124">
        <f t="shared" si="39"/>
        <v>0</v>
      </c>
    </row>
    <row r="117" spans="1:10" x14ac:dyDescent="0.3">
      <c r="A117" s="300" t="s">
        <v>68</v>
      </c>
      <c r="B117" s="300"/>
      <c r="C117" s="239">
        <f>SUM(C113:C116)</f>
        <v>0</v>
      </c>
      <c r="D117" s="239">
        <f t="shared" ref="D117:H117" si="40">SUM(D113:D116)</f>
        <v>0</v>
      </c>
      <c r="E117" s="239">
        <f t="shared" si="40"/>
        <v>0</v>
      </c>
      <c r="F117" s="239">
        <f t="shared" si="40"/>
        <v>0</v>
      </c>
      <c r="G117" s="239">
        <f t="shared" si="40"/>
        <v>0</v>
      </c>
      <c r="H117" s="239">
        <f t="shared" si="40"/>
        <v>0</v>
      </c>
    </row>
    <row r="118" spans="1:10" x14ac:dyDescent="0.3">
      <c r="A118" s="300" t="s">
        <v>0</v>
      </c>
      <c r="B118" s="300" t="s">
        <v>58</v>
      </c>
      <c r="C118" s="239">
        <f>C111-C117</f>
        <v>0</v>
      </c>
      <c r="D118" s="239">
        <f t="shared" ref="D118:H118" si="41">D111-D117</f>
        <v>0</v>
      </c>
      <c r="E118" s="239">
        <f t="shared" si="41"/>
        <v>0</v>
      </c>
      <c r="F118" s="239">
        <f t="shared" si="41"/>
        <v>0</v>
      </c>
      <c r="G118" s="239">
        <f t="shared" si="41"/>
        <v>0</v>
      </c>
      <c r="H118" s="239">
        <f t="shared" si="41"/>
        <v>0</v>
      </c>
    </row>
    <row r="119" spans="1:10" x14ac:dyDescent="0.3">
      <c r="A119" s="301" t="s">
        <v>67</v>
      </c>
      <c r="B119" s="301"/>
      <c r="C119" s="301"/>
      <c r="D119" s="301"/>
      <c r="E119" s="301"/>
      <c r="F119" s="301"/>
      <c r="G119" s="301"/>
      <c r="H119" s="301"/>
    </row>
    <row r="120" spans="1:10" x14ac:dyDescent="0.3">
      <c r="A120" s="300" t="s">
        <v>59</v>
      </c>
      <c r="B120" s="300" t="s">
        <v>59</v>
      </c>
      <c r="C120" s="239">
        <f t="shared" ref="C120:H120" si="42">C55</f>
        <v>0</v>
      </c>
      <c r="D120" s="239">
        <f t="shared" si="42"/>
        <v>0</v>
      </c>
      <c r="E120" s="239">
        <f t="shared" si="42"/>
        <v>0</v>
      </c>
      <c r="F120" s="239">
        <f t="shared" si="42"/>
        <v>0</v>
      </c>
      <c r="G120" s="239">
        <f t="shared" si="42"/>
        <v>0</v>
      </c>
      <c r="H120" s="239">
        <f t="shared" si="42"/>
        <v>0</v>
      </c>
    </row>
    <row r="121" spans="1:10" x14ac:dyDescent="0.3">
      <c r="A121" s="301" t="s">
        <v>66</v>
      </c>
      <c r="B121" s="301"/>
      <c r="C121" s="301"/>
      <c r="D121" s="301"/>
      <c r="E121" s="301"/>
      <c r="F121" s="301"/>
      <c r="G121" s="301"/>
      <c r="H121" s="301"/>
    </row>
    <row r="122" spans="1:10" x14ac:dyDescent="0.3">
      <c r="A122" s="1">
        <v>9</v>
      </c>
      <c r="B122" s="20" t="s">
        <v>57</v>
      </c>
      <c r="C122" s="124">
        <f>C123+C124+C125</f>
        <v>0</v>
      </c>
      <c r="D122" s="124">
        <f t="shared" ref="D122:H122" si="43">D123+D124+D125</f>
        <v>0</v>
      </c>
      <c r="E122" s="124">
        <f t="shared" si="43"/>
        <v>0</v>
      </c>
      <c r="F122" s="124">
        <f t="shared" si="43"/>
        <v>0</v>
      </c>
      <c r="G122" s="124">
        <f t="shared" si="43"/>
        <v>0</v>
      </c>
      <c r="H122" s="124">
        <f t="shared" si="43"/>
        <v>0</v>
      </c>
    </row>
    <row r="123" spans="1:10" x14ac:dyDescent="0.3">
      <c r="A123" s="1"/>
      <c r="B123" s="21" t="s">
        <v>243</v>
      </c>
      <c r="C123" s="125">
        <f>C82</f>
        <v>0</v>
      </c>
      <c r="D123" s="125">
        <f>D82</f>
        <v>0</v>
      </c>
      <c r="E123" s="125">
        <f>E82</f>
        <v>0</v>
      </c>
      <c r="F123" s="125">
        <f>F82</f>
        <v>0</v>
      </c>
      <c r="G123" s="125">
        <f>G82</f>
        <v>0</v>
      </c>
      <c r="H123" s="125">
        <f>H82</f>
        <v>0</v>
      </c>
    </row>
    <row r="124" spans="1:10" ht="24" x14ac:dyDescent="0.3">
      <c r="A124" s="1"/>
      <c r="B124" s="21" t="s">
        <v>86</v>
      </c>
      <c r="C124" s="125">
        <f>C83</f>
        <v>0</v>
      </c>
      <c r="D124" s="125">
        <f>D83</f>
        <v>0</v>
      </c>
      <c r="E124" s="125">
        <f>E83</f>
        <v>0</v>
      </c>
      <c r="F124" s="125">
        <f>F83</f>
        <v>0</v>
      </c>
      <c r="G124" s="125">
        <f>G83</f>
        <v>0</v>
      </c>
      <c r="H124" s="125">
        <f>H83</f>
        <v>0</v>
      </c>
    </row>
    <row r="125" spans="1:10" x14ac:dyDescent="0.3">
      <c r="A125" s="1"/>
      <c r="B125" s="21" t="s">
        <v>124</v>
      </c>
      <c r="C125" s="125">
        <f>C84</f>
        <v>0</v>
      </c>
      <c r="D125" s="125">
        <f>D84</f>
        <v>0</v>
      </c>
      <c r="E125" s="125">
        <f>E84</f>
        <v>0</v>
      </c>
      <c r="F125" s="125">
        <f>F84</f>
        <v>0</v>
      </c>
      <c r="G125" s="125">
        <f>G84</f>
        <v>0</v>
      </c>
      <c r="H125" s="125">
        <f>H84</f>
        <v>0</v>
      </c>
    </row>
    <row r="126" spans="1:10" x14ac:dyDescent="0.3">
      <c r="A126" s="1">
        <v>10</v>
      </c>
      <c r="B126" s="20" t="s">
        <v>56</v>
      </c>
      <c r="C126" s="125">
        <f>C85</f>
        <v>0</v>
      </c>
      <c r="D126" s="125">
        <f>D85</f>
        <v>0</v>
      </c>
      <c r="E126" s="125">
        <f>E85</f>
        <v>0</v>
      </c>
      <c r="F126" s="125">
        <f>F85</f>
        <v>0</v>
      </c>
      <c r="G126" s="125">
        <f>G85</f>
        <v>0</v>
      </c>
      <c r="H126" s="125">
        <f>H85</f>
        <v>0</v>
      </c>
    </row>
    <row r="127" spans="1:10" x14ac:dyDescent="0.3">
      <c r="A127" s="300" t="s">
        <v>65</v>
      </c>
      <c r="B127" s="300"/>
      <c r="C127" s="239">
        <f>C122+C126</f>
        <v>0</v>
      </c>
      <c r="D127" s="239">
        <f t="shared" ref="D127:H127" si="44">D122+D126</f>
        <v>0</v>
      </c>
      <c r="E127" s="239">
        <f t="shared" si="44"/>
        <v>0</v>
      </c>
      <c r="F127" s="239">
        <f t="shared" si="44"/>
        <v>0</v>
      </c>
      <c r="G127" s="239">
        <f t="shared" si="44"/>
        <v>0</v>
      </c>
      <c r="H127" s="239">
        <f t="shared" si="44"/>
        <v>0</v>
      </c>
    </row>
    <row r="128" spans="1:10" x14ac:dyDescent="0.3">
      <c r="A128" s="300" t="s">
        <v>3</v>
      </c>
      <c r="B128" s="300" t="s">
        <v>56</v>
      </c>
      <c r="C128" s="239">
        <f>C120-C127</f>
        <v>0</v>
      </c>
      <c r="D128" s="239">
        <f t="shared" ref="D128:H128" si="45">D120-D127</f>
        <v>0</v>
      </c>
      <c r="E128" s="239">
        <f t="shared" si="45"/>
        <v>0</v>
      </c>
      <c r="F128" s="239">
        <f t="shared" si="45"/>
        <v>0</v>
      </c>
      <c r="G128" s="239">
        <f t="shared" si="45"/>
        <v>0</v>
      </c>
      <c r="H128" s="239">
        <f t="shared" si="45"/>
        <v>0</v>
      </c>
    </row>
    <row r="129" spans="1:8" x14ac:dyDescent="0.3">
      <c r="A129" s="22"/>
      <c r="B129" s="239" t="s">
        <v>134</v>
      </c>
      <c r="C129" s="239">
        <f>C118+C128</f>
        <v>0</v>
      </c>
      <c r="D129" s="239">
        <f t="shared" ref="D129:H129" si="46">D118+D128</f>
        <v>0</v>
      </c>
      <c r="E129" s="239">
        <f t="shared" si="46"/>
        <v>0</v>
      </c>
      <c r="F129" s="239">
        <f t="shared" si="46"/>
        <v>0</v>
      </c>
      <c r="G129" s="239">
        <f t="shared" si="46"/>
        <v>0</v>
      </c>
      <c r="H129" s="239">
        <f t="shared" si="46"/>
        <v>0</v>
      </c>
    </row>
    <row r="130" spans="1:8" x14ac:dyDescent="0.3">
      <c r="A130" s="23"/>
      <c r="B130" s="24" t="s">
        <v>301</v>
      </c>
      <c r="C130" s="126">
        <f>C111+C120</f>
        <v>0</v>
      </c>
      <c r="D130" s="126">
        <f t="shared" ref="D130:H130" si="47">D111+D120</f>
        <v>0</v>
      </c>
      <c r="E130" s="126">
        <f t="shared" si="47"/>
        <v>0</v>
      </c>
      <c r="F130" s="126">
        <f t="shared" si="47"/>
        <v>0</v>
      </c>
      <c r="G130" s="126">
        <f t="shared" si="47"/>
        <v>0</v>
      </c>
      <c r="H130" s="126">
        <f t="shared" si="47"/>
        <v>0</v>
      </c>
    </row>
    <row r="131" spans="1:8" x14ac:dyDescent="0.3">
      <c r="A131" s="23"/>
      <c r="B131" s="25" t="s">
        <v>302</v>
      </c>
      <c r="C131" s="126">
        <f>C117+C127</f>
        <v>0</v>
      </c>
      <c r="D131" s="126">
        <f t="shared" ref="D131:H131" si="48">D117+D127</f>
        <v>0</v>
      </c>
      <c r="E131" s="126">
        <f t="shared" si="48"/>
        <v>0</v>
      </c>
      <c r="F131" s="126">
        <f t="shared" si="48"/>
        <v>0</v>
      </c>
      <c r="G131" s="126">
        <f t="shared" si="48"/>
        <v>0</v>
      </c>
      <c r="H131" s="126">
        <f t="shared" si="48"/>
        <v>0</v>
      </c>
    </row>
    <row r="132" spans="1:8" x14ac:dyDescent="0.3">
      <c r="A132" s="300" t="s">
        <v>64</v>
      </c>
      <c r="B132" s="300" t="s">
        <v>56</v>
      </c>
      <c r="C132" s="239">
        <f>C130-C131</f>
        <v>0</v>
      </c>
      <c r="D132" s="239">
        <f t="shared" ref="D132:H132" si="49">D130-D131</f>
        <v>0</v>
      </c>
      <c r="E132" s="239">
        <f t="shared" si="49"/>
        <v>0</v>
      </c>
      <c r="F132" s="239">
        <f t="shared" si="49"/>
        <v>0</v>
      </c>
      <c r="G132" s="239">
        <f t="shared" si="49"/>
        <v>0</v>
      </c>
      <c r="H132" s="239">
        <f t="shared" si="49"/>
        <v>0</v>
      </c>
    </row>
    <row r="133" spans="1:8" x14ac:dyDescent="0.3">
      <c r="A133" s="1">
        <v>13</v>
      </c>
      <c r="B133" s="20" t="s">
        <v>183</v>
      </c>
      <c r="C133" s="81">
        <v>0</v>
      </c>
      <c r="D133" s="81">
        <v>0</v>
      </c>
      <c r="E133" s="81">
        <v>0</v>
      </c>
      <c r="F133" s="81">
        <v>0</v>
      </c>
      <c r="G133" s="81">
        <v>0</v>
      </c>
      <c r="H133" s="81">
        <v>0</v>
      </c>
    </row>
    <row r="134" spans="1:8" x14ac:dyDescent="0.3">
      <c r="A134" s="300" t="s">
        <v>62</v>
      </c>
      <c r="B134" s="300"/>
      <c r="C134" s="239">
        <f>C132-C133</f>
        <v>0</v>
      </c>
      <c r="D134" s="239">
        <f t="shared" ref="D134:H134" si="50">D132-D133</f>
        <v>0</v>
      </c>
      <c r="E134" s="239">
        <f t="shared" si="50"/>
        <v>0</v>
      </c>
      <c r="F134" s="239">
        <f t="shared" si="50"/>
        <v>0</v>
      </c>
      <c r="G134" s="239">
        <f t="shared" si="50"/>
        <v>0</v>
      </c>
      <c r="H134" s="239">
        <f t="shared" si="50"/>
        <v>0</v>
      </c>
    </row>
    <row r="135" spans="1:8" ht="24" x14ac:dyDescent="0.3">
      <c r="B135" s="105" t="s">
        <v>145</v>
      </c>
    </row>
  </sheetData>
  <sheetProtection sheet="1" objects="1" scenarios="1"/>
  <mergeCells count="47">
    <mergeCell ref="A23:H23"/>
    <mergeCell ref="A3:H3"/>
    <mergeCell ref="A4:A5"/>
    <mergeCell ref="B4:B5"/>
    <mergeCell ref="C4:H4"/>
    <mergeCell ref="A6:H6"/>
    <mergeCell ref="A7:B7"/>
    <mergeCell ref="A14:B14"/>
    <mergeCell ref="A15:B15"/>
    <mergeCell ref="A21:B21"/>
    <mergeCell ref="A22:B22"/>
    <mergeCell ref="A92:B92"/>
    <mergeCell ref="A24:B24"/>
    <mergeCell ref="A26:B26"/>
    <mergeCell ref="A27:B27"/>
    <mergeCell ref="A31:B31"/>
    <mergeCell ref="A32:B32"/>
    <mergeCell ref="A33:B33"/>
    <mergeCell ref="A34:H34"/>
    <mergeCell ref="A60:B60"/>
    <mergeCell ref="A86:B86"/>
    <mergeCell ref="A87:B87"/>
    <mergeCell ref="A88:B88"/>
    <mergeCell ref="A111:B111"/>
    <mergeCell ref="A93:B93"/>
    <mergeCell ref="A94:B94"/>
    <mergeCell ref="A95:H95"/>
    <mergeCell ref="A96:B96"/>
    <mergeCell ref="A97:B97"/>
    <mergeCell ref="A98:B98"/>
    <mergeCell ref="C100:H100"/>
    <mergeCell ref="A127:B127"/>
    <mergeCell ref="A128:B128"/>
    <mergeCell ref="A132:B132"/>
    <mergeCell ref="A134:B134"/>
    <mergeCell ref="A1:H1"/>
    <mergeCell ref="A112:H112"/>
    <mergeCell ref="A117:B117"/>
    <mergeCell ref="A118:B118"/>
    <mergeCell ref="A119:H119"/>
    <mergeCell ref="A120:B120"/>
    <mergeCell ref="A121:H121"/>
    <mergeCell ref="A103:H103"/>
    <mergeCell ref="A104:A105"/>
    <mergeCell ref="B104:B105"/>
    <mergeCell ref="C104:H104"/>
    <mergeCell ref="A106:H106"/>
  </mergeCells>
  <conditionalFormatting sqref="C100:H100">
    <cfRule type="containsText" dxfId="1" priority="2" operator="containsText" text="DA">
      <formula>NOT(ISERROR(SEARCH("DA",C100)))</formula>
    </cfRule>
    <cfRule type="containsText" dxfId="0" priority="1" operator="containsText" text="NU">
      <formula>NOT(ISERROR(SEARCH("NU",C100)))</formula>
    </cfRule>
  </conditionalFormatting>
  <dataValidations count="1">
    <dataValidation errorStyle="information" allowBlank="1" showInputMessage="1" showErrorMessage="1" sqref="HO10:HP13 RK10:RL13 ABG10:ABH13 ALC10:ALD13 AUY10:AUZ13 BEU10:BEV13 BOQ10:BOR13 BYM10:BYN13 CII10:CIJ13 CSE10:CSF13 DCA10:DCB13 DLW10:DLX13 DVS10:DVT13 EFO10:EFP13 EPK10:EPL13 EZG10:EZH13 FJC10:FJD13 FSY10:FSZ13 GCU10:GCV13 GMQ10:GMR13 GWM10:GWN13 HGI10:HGJ13 HQE10:HQF13 IAA10:IAB13 IJW10:IJX13 ITS10:ITT13 JDO10:JDP13 JNK10:JNL13 JXG10:JXH13 KHC10:KHD13 KQY10:KQZ13 LAU10:LAV13 LKQ10:LKR13 LUM10:LUN13 MEI10:MEJ13 MOE10:MOF13 MYA10:MYB13 NHW10:NHX13 NRS10:NRT13 OBO10:OBP13 OLK10:OLL13 OVG10:OVH13 PFC10:PFD13 POY10:POZ13 PYU10:PYV13 QIQ10:QIR13 QSM10:QSN13 RCI10:RCJ13 RME10:RMF13 RWA10:RWB13 SFW10:SFX13 SPS10:SPT13 SZO10:SZP13 TJK10:TJL13 TTG10:TTH13 UDC10:UDD13 UMY10:UMZ13 UWU10:UWV13 VGQ10:VGR13 VQM10:VQN13 WAI10:WAJ13 WKE10:WKF13 WUA10:WUB13 HO8:HP8 HN96:HP96 RJ96:RL96 ABF96:ABH96 ALB96:ALD96 AUX96:AUZ96 BET96:BEV96 BOP96:BOR96 BYL96:BYN96 CIH96:CIJ96 CSD96:CSF96 DBZ96:DCB96 DLV96:DLX96 DVR96:DVT96 EFN96:EFP96 EPJ96:EPL96 EZF96:EZH96 FJB96:FJD96 FSX96:FSZ96 GCT96:GCV96 GMP96:GMR96 GWL96:GWN96 HGH96:HGJ96 HQD96:HQF96 HZZ96:IAB96 IJV96:IJX96 ITR96:ITT96 JDN96:JDP96 JNJ96:JNL96 JXF96:JXH96 KHB96:KHD96 KQX96:KQZ96 LAT96:LAV96 LKP96:LKR96 LUL96:LUN96 MEH96:MEJ96 MOD96:MOF96 MXZ96:MYB96 NHV96:NHX96 NRR96:NRT96 OBN96:OBP96 OLJ96:OLL96 OVF96:OVH96 PFB96:PFD96 POX96:POZ96 PYT96:PYV96 QIP96:QIR96 QSL96:QSN96 RCH96:RCJ96 RMD96:RMF96 RVZ96:RWB96 SFV96:SFX96 SPR96:SPT96 SZN96:SZP96 TJJ96:TJL96 TTF96:TTH96 UDB96:UDD96 UMX96:UMZ96 UWT96:UWV96 VGP96:VGR96 VQL96:VQN96 WAH96:WAJ96 WKD96:WKF96 WTZ96:WUB96 HO72:HP74 RK72:RL74 ABG72:ABH74 ALC72:ALD74 AUY72:AUZ74 BEU72:BEV74 BOQ72:BOR74 BYM72:BYN74 CII72:CIJ74 CSE72:CSF74 DCA72:DCB74 DLW72:DLX74 DVS72:DVT74 EFO72:EFP74 EPK72:EPL74 EZG72:EZH74 FJC72:FJD74 FSY72:FSZ74 GCU72:GCV74 GMQ72:GMR74 GWM72:GWN74 HGI72:HGJ74 HQE72:HQF74 IAA72:IAB74 IJW72:IJX74 ITS72:ITT74 JDO72:JDP74 JNK72:JNL74 JXG72:JXH74 KHC72:KHD74 KQY72:KQZ74 LAU72:LAV74 LKQ72:LKR74 LUM72:LUN74 MEI72:MEJ74 MOE72:MOF74 MYA72:MYB74 NHW72:NHX74 NRS72:NRT74 OBO72:OBP74 OLK72:OLL74 OVG72:OVH74 PFC72:PFD74 POY72:POZ74 PYU72:PYV74 QIQ72:QIR74 QSM72:QSN74 RCI72:RCJ74 RME72:RMF74 RWA72:RWB74 SFW72:SFX74 SPS72:SPT74 SZO72:SZP74 TJK72:TJL74 TTG72:TTH74 UDC72:UDD74 UMY72:UMZ74 UWU72:UWV74 VGQ72:VGR74 VQM72:VQN74 WAI72:WAJ74 WKE72:WKF74 WUA72:WUB74 HO28:HP30 RK28:RL30 ABG28:ABH30 ALC28:ALD30 AUY28:AUZ30 BEU28:BEV30 BOQ28:BOR30 BYM28:BYN30 CII28:CIJ30 CSE28:CSF30 DCA28:DCB30 DLW28:DLX30 DVS28:DVT30 EFO28:EFP30 EPK28:EPL30 EZG28:EZH30 FJC28:FJD30 FSY28:FSZ30 GCU28:GCV30 GMQ28:GMR30 GWM28:GWN30 HGI28:HGJ30 HQE28:HQF30 IAA28:IAB30 IJW28:IJX30 ITS28:ITT30 JDO28:JDP30 JNK28:JNL30 JXG28:JXH30 KHC28:KHD30 KQY28:KQZ30 LAU28:LAV30 LKQ28:LKR30 LUM28:LUN30 MEI28:MEJ30 MOE28:MOF30 MYA28:MYB30 NHW28:NHX30 NRS28:NRT30 OBO28:OBP30 OLK28:OLL30 OVG28:OVH30 PFC28:PFD30 POY28:POZ30 PYU28:PYV30 QIQ28:QIR30 QSM28:QSN30 RCI28:RCJ30 RME28:RMF30 RWA28:RWB30 SFW28:SFX30 SPS28:SPT30 SZO28:SZP30 TJK28:TJL30 TTG28:TTH30 UDC28:UDD30 UMY28:UMZ30 UWU28:UWV30 VGQ28:VGR30 VQM28:VQN30 WAI28:WAJ30 WKE28:WKF30 WUA28:WUB30 WUA25:WUB25 WUA8:WUB8 WKE25:WKF25 WKE8:WKF8 WAI25:WAJ25 WAI8:WAJ8 VQM25:VQN25 VQM8:VQN8 VGQ25:VGR25 VGQ8:VGR8 UWU25:UWV25 UWU8:UWV8 UMY25:UMZ25 UMY8:UMZ8 UDC25:UDD25 UDC8:UDD8 TTG25:TTH25 TTG8:TTH8 TJK25:TJL25 TJK8:TJL8 SZO25:SZP25 SZO8:SZP8 SPS25:SPT25 SPS8:SPT8 SFW25:SFX25 SFW8:SFX8 RWA25:RWB25 RWA8:RWB8 RME25:RMF25 RME8:RMF8 RCI25:RCJ25 RCI8:RCJ8 QSM25:QSN25 QSM8:QSN8 QIQ25:QIR25 QIQ8:QIR8 PYU25:PYV25 PYU8:PYV8 POY25:POZ25 POY8:POZ8 PFC25:PFD25 PFC8:PFD8 OVG25:OVH25 OVG8:OVH8 OLK25:OLL25 OLK8:OLL8 OBO25:OBP25 OBO8:OBP8 NRS25:NRT25 NRS8:NRT8 NHW25:NHX25 NHW8:NHX8 MYA25:MYB25 MYA8:MYB8 MOE25:MOF25 MOE8:MOF8 MEI25:MEJ25 MEI8:MEJ8 LUM25:LUN25 LUM8:LUN8 LKQ25:LKR25 LKQ8:LKR8 LAU25:LAV25 LAU8:LAV8 KQY25:KQZ25 KQY8:KQZ8 KHC25:KHD25 KHC8:KHD8 JXG25:JXH25 JXG8:JXH8 JNK25:JNL25 JNK8:JNL8 JDO25:JDP25 JDO8:JDP8 ITS25:ITT25 ITS8:ITT8 IJW25:IJX25 IJW8:IJX8 IAA25:IAB25 IAA8:IAB8 HQE25:HQF25 HQE8:HQF8 HGI25:HGJ25 HGI8:HGJ8 GWM25:GWN25 GWM8:GWN8 GMQ25:GMR25 GMQ8:GMR8 GCU25:GCV25 GCU8:GCV8 FSY25:FSZ25 FSY8:FSZ8 FJC25:FJD25 FJC8:FJD8 EZG25:EZH25 EZG8:EZH8 EPK25:EPL25 EPK8:EPL8 EFO25:EFP25 EFO8:EFP8 DVS25:DVT25 DVS8:DVT8 DLW25:DLX25 DLW8:DLX8 DCA25:DCB25 DCA8:DCB8 CSE25:CSF25 CSE8:CSF8 CII25:CIJ25 CII8:CIJ8 BYM25:BYN25 BYM8:BYN8 BOQ25:BOR25 BOQ8:BOR8 BEU25:BEV25 BEU8:BEV8 AUY25:AUZ25 AUY8:AUZ8 ALC25:ALD25 ALC8:ALD8 ABG25:ABH25 ABG8:ABH8 RK25:RL25 RK8:RL8 HO25:HP25 HN20:HP20 HN91:HP94 RJ20:RL20 RJ91:RL94 ABF20:ABH20 ABF91:ABH94 ALB20:ALD20 ALB91:ALD94 AUX20:AUZ20 AUX91:AUZ94 BET20:BEV20 BET91:BEV94 BOP20:BOR20 BOP91:BOR94 BYL20:BYN20 BYL91:BYN94 CIH20:CIJ20 CIH91:CIJ94 CSD20:CSF20 CSD91:CSF94 DBZ20:DCB20 DBZ91:DCB94 DLV20:DLX20 DLV91:DLX94 DVR20:DVT20 DVR91:DVT94 EFN20:EFP20 EFN91:EFP94 EPJ20:EPL20 EPJ91:EPL94 EZF20:EZH20 EZF91:EZH94 FJB20:FJD20 FJB91:FJD94 FSX20:FSZ20 FSX91:FSZ94 GCT20:GCV20 GCT91:GCV94 GMP20:GMR20 GMP91:GMR94 GWL20:GWN20 GWL91:GWN94 HGH20:HGJ20 HGH91:HGJ94 HQD20:HQF20 HQD91:HQF94 HZZ20:IAB20 HZZ91:IAB94 IJV20:IJX20 IJV91:IJX94 ITR20:ITT20 ITR91:ITT94 JDN20:JDP20 JDN91:JDP94 JNJ20:JNL20 JNJ91:JNL94 JXF20:JXH20 JXF91:JXH94 KHB20:KHD20 KHB91:KHD94 KQX20:KQZ20 KQX91:KQZ94 LAT20:LAV20 LAT91:LAV94 LKP20:LKR20 LKP91:LKR94 LUL20:LUN20 LUL91:LUN94 MEH20:MEJ20 MEH91:MEJ94 MOD20:MOF20 MOD91:MOF94 MXZ20:MYB20 MXZ91:MYB94 NHV20:NHX20 NHV91:NHX94 NRR20:NRT20 NRR91:NRT94 OBN20:OBP20 OBN91:OBP94 OLJ20:OLL20 OLJ91:OLL94 OVF20:OVH20 OVF91:OVH94 PFB20:PFD20 PFB91:PFD94 POX20:POZ20 POX91:POZ94 PYT20:PYV20 PYT91:PYV94 QIP20:QIR20 QIP91:QIR94 QSL20:QSN20 QSL91:QSN94 RCH20:RCJ20 RCH91:RCJ94 RMD20:RMF20 RMD91:RMF94 RVZ20:RWB20 RVZ91:RWB94 SFV20:SFX20 SFV91:SFX94 SPR20:SPT20 SPR91:SPT94 SZN20:SZP20 SZN91:SZP94 TJJ20:TJL20 TJJ91:TJL94 TTF20:TTH20 TTF91:TTH94 UDB20:UDD20 UDB91:UDD94 UMX20:UMZ20 UMX91:UMZ94 UWT20:UWV20 UWT91:UWV94 VGP20:VGR20 VGP91:VGR94 VQL20:VQN20 VQL91:VQN94 WAH20:WAJ20 WAH91:WAJ94 WKD20:WKF20 WKD91:WKF94 WTZ20:WUB20 WTZ91:WUB94 C20:H20 C80:H81 C87:H87 WTZ80:WUB87 C96:H96 WKD80:WKF87 WAH80:WAJ87 VQL80:VQN87 VGP80:VGR87 UWT80:UWV87 UMX80:UMZ87 UDB80:UDD87 TTF80:TTH87 TJJ80:TJL87 SZN80:SZP87 SPR80:SPT87 SFV80:SFX87 RVZ80:RWB87 RMD80:RMF87 RCH80:RCJ87 QSL80:QSN87 QIP80:QIR87 PYT80:PYV87 POX80:POZ87 PFB80:PFD87 OVF80:OVH87 OLJ80:OLL87 OBN80:OBP87 NRR80:NRT87 NHV80:NHX87 MXZ80:MYB87 MOD80:MOF87 MEH80:MEJ87 LUL80:LUN87 LKP80:LKR87 LAT80:LAV87 KQX80:KQZ87 KHB80:KHD87 JXF80:JXH87 JNJ80:JNL87 JDN80:JDP87 ITR80:ITT87 IJV80:IJX87 HZZ80:IAB87 HQD80:HQF87 HGH80:HGJ87 GWL80:GWN87 GMP80:GMR87 GCT80:GCV87 FSX80:FSZ87 FJB80:FJD87 EZF80:EZH87 EPJ80:EPL87 EFN80:EFP87 DVR80:DVT87 DLV80:DLX87 DBZ80:DCB87 CSD80:CSF87 CIH80:CIJ87 BYL80:BYN87 BOP80:BOR87 BET80:BEV87 AUX80:AUZ87 ALB80:ALD87 ABF80:ABH87 RJ80:RL87 HN80:HP87 C92:H94"/>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3"/>
  <sheetViews>
    <sheetView workbookViewId="0">
      <selection activeCell="B3" sqref="B3"/>
    </sheetView>
  </sheetViews>
  <sheetFormatPr defaultColWidth="9.09765625" defaultRowHeight="13" x14ac:dyDescent="0.3"/>
  <cols>
    <col min="1" max="1" width="22.59765625" style="222" customWidth="1"/>
    <col min="2" max="16384" width="9.09765625" style="222"/>
  </cols>
  <sheetData>
    <row r="2" spans="1:2" x14ac:dyDescent="0.3">
      <c r="A2" s="318" t="s">
        <v>293</v>
      </c>
      <c r="B2" s="221" t="s">
        <v>295</v>
      </c>
    </row>
    <row r="3" spans="1:2" x14ac:dyDescent="0.3">
      <c r="A3" s="319"/>
      <c r="B3" s="221" t="s">
        <v>294</v>
      </c>
    </row>
  </sheetData>
  <sheetProtection algorithmName="SHA-512" hashValue="babYR83LbZ7mo6BTk/9UK6QkSlWBZmMciU7clrXEigdsj9jcv6Bya1OD8L1MM0jZgYnx/hApZt3HEewvFbGwhA==" saltValue="0LuwLQ9A8Qj/R5ANFkA3cQ==" spinCount="100000" sheet="1" objects="1" scenarios="1"/>
  <mergeCells count="1">
    <mergeCell ref="A2:A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Buget_Cerere finantare</vt:lpstr>
      <vt:lpstr>Planul investitional</vt:lpstr>
      <vt:lpstr>Proiecții financiare investiție</vt:lpstr>
      <vt:lpstr>Rentabilitate investiției</vt:lpstr>
      <vt:lpstr>Sustenabilitate financiara</vt:lpstr>
      <vt:lpstr>LIST</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Eduard CIUREA</cp:lastModifiedBy>
  <cp:lastPrinted>2016-07-07T06:50:17Z</cp:lastPrinted>
  <dcterms:created xsi:type="dcterms:W3CDTF">2015-08-05T10:46:20Z</dcterms:created>
  <dcterms:modified xsi:type="dcterms:W3CDTF">2022-01-28T09:46:46Z</dcterms:modified>
</cp:coreProperties>
</file>